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10" i="5" s="1"/>
  <c r="D9" i="5"/>
  <c r="D36" i="8"/>
  <c r="D34" i="8"/>
  <c r="D31" i="8"/>
  <c r="D29" i="8"/>
  <c r="D26" i="8" s="1"/>
  <c r="D27" i="8"/>
  <c r="D25" i="8"/>
  <c r="D20" i="8"/>
  <c r="D18" i="8"/>
  <c r="D15" i="8"/>
  <c r="D13" i="8"/>
  <c r="D11" i="8"/>
  <c r="D10" i="8" s="1"/>
  <c r="D9" i="8"/>
  <c r="F29" i="3"/>
  <c r="F25" i="3"/>
  <c r="F23" i="3"/>
  <c r="F11" i="3"/>
  <c r="F10" i="3" s="1"/>
  <c r="F9" i="3"/>
  <c r="G35" i="7"/>
  <c r="G32" i="7" s="1"/>
  <c r="G33" i="7"/>
  <c r="G30" i="7"/>
  <c r="G27" i="7" s="1"/>
  <c r="G28" i="7"/>
  <c r="G23" i="7"/>
  <c r="G22" i="7"/>
  <c r="G20" i="7"/>
  <c r="G18" i="7"/>
  <c r="G17" i="7"/>
  <c r="G15" i="7"/>
  <c r="G13" i="7"/>
  <c r="G9" i="7"/>
  <c r="G5" i="7"/>
  <c r="D13" i="9"/>
  <c r="D12" i="9" s="1"/>
  <c r="D7" i="9"/>
  <c r="F13" i="6"/>
  <c r="F12" i="6"/>
  <c r="F7" i="6"/>
  <c r="H21" i="10"/>
  <c r="H11" i="10"/>
  <c r="H8" i="10"/>
  <c r="F28" i="7"/>
  <c r="E28" i="7"/>
  <c r="F27" i="7"/>
  <c r="F30" i="7"/>
  <c r="F15" i="7"/>
  <c r="E27" i="7"/>
  <c r="C12" i="9"/>
  <c r="B12" i="9"/>
  <c r="C13" i="9"/>
  <c r="E12" i="6"/>
  <c r="E13" i="6"/>
  <c r="B26" i="8"/>
  <c r="C36" i="8"/>
  <c r="C29" i="8"/>
  <c r="C20" i="8"/>
  <c r="E33" i="7"/>
  <c r="G8" i="7" l="1"/>
  <c r="F24" i="3"/>
  <c r="H14" i="10"/>
  <c r="H22" i="10" s="1"/>
  <c r="H28" i="10" s="1"/>
  <c r="C11" i="5"/>
  <c r="C10" i="5" s="1"/>
  <c r="B11" i="5"/>
  <c r="B10" i="5" s="1"/>
  <c r="F23" i="7"/>
  <c r="F22" i="7" s="1"/>
  <c r="E23" i="7"/>
  <c r="E22" i="7" s="1"/>
  <c r="F20" i="7"/>
  <c r="E30" i="7"/>
  <c r="E13" i="7"/>
  <c r="E5" i="7"/>
  <c r="F5" i="7"/>
  <c r="B7" i="9"/>
  <c r="C7" i="9"/>
  <c r="D7" i="6"/>
  <c r="E7" i="6"/>
  <c r="B9" i="5"/>
  <c r="C9" i="5"/>
  <c r="B25" i="8"/>
  <c r="C25" i="8"/>
  <c r="B9" i="8"/>
  <c r="C9" i="8"/>
  <c r="D23" i="3"/>
  <c r="E23" i="3"/>
  <c r="D9" i="3"/>
  <c r="E9" i="3"/>
  <c r="F21" i="10"/>
  <c r="F9" i="7"/>
  <c r="F13" i="7"/>
  <c r="F33" i="7"/>
  <c r="F35" i="7"/>
  <c r="F18" i="7"/>
  <c r="C27" i="8"/>
  <c r="C31" i="8"/>
  <c r="C34" i="8"/>
  <c r="C11" i="8"/>
  <c r="C13" i="8"/>
  <c r="C18" i="8"/>
  <c r="C15" i="8"/>
  <c r="E25" i="3"/>
  <c r="E29" i="3"/>
  <c r="E11" i="3"/>
  <c r="E10" i="3" s="1"/>
  <c r="G11" i="10"/>
  <c r="E15" i="7"/>
  <c r="E35" i="7"/>
  <c r="E20" i="7"/>
  <c r="E9" i="7"/>
  <c r="B13" i="9"/>
  <c r="D13" i="6"/>
  <c r="D12" i="6" s="1"/>
  <c r="B36" i="8"/>
  <c r="B34" i="8"/>
  <c r="B31" i="8"/>
  <c r="B29" i="8"/>
  <c r="B27" i="8"/>
  <c r="B20" i="8"/>
  <c r="B18" i="8"/>
  <c r="B15" i="8"/>
  <c r="B13" i="8"/>
  <c r="B11" i="8"/>
  <c r="D29" i="3"/>
  <c r="D25" i="3"/>
  <c r="D11" i="3"/>
  <c r="D10" i="3" s="1"/>
  <c r="E18" i="7"/>
  <c r="H29" i="10" l="1"/>
  <c r="C26" i="8"/>
  <c r="C10" i="8"/>
  <c r="F17" i="7"/>
  <c r="F8" i="7"/>
  <c r="F32" i="7"/>
  <c r="D24" i="3"/>
  <c r="B10" i="8"/>
  <c r="E8" i="7"/>
  <c r="E24" i="3"/>
  <c r="E32" i="7"/>
  <c r="E17" i="7"/>
  <c r="G21" i="10" l="1"/>
  <c r="F11" i="10"/>
  <c r="G8" i="10"/>
  <c r="G14" i="10" s="1"/>
  <c r="F8" i="10"/>
  <c r="F14" i="10" l="1"/>
  <c r="F22" i="10" s="1"/>
  <c r="G22" i="10"/>
  <c r="G28" i="10" s="1"/>
  <c r="G29" i="10" s="1"/>
  <c r="F28" i="10" l="1"/>
  <c r="F29" i="10" s="1"/>
</calcChain>
</file>

<file path=xl/sharedStrings.xml><?xml version="1.0" encoding="utf-8"?>
<sst xmlns="http://schemas.openxmlformats.org/spreadsheetml/2006/main" count="162" uniqueCount="102">
  <si>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</si>
  <si>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</si>
  <si>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</si>
  <si>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</si>
  <si>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</si>
  <si>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</si>
  <si>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</si>
  <si>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</si>
  <si>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</si>
  <si>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</si>
  <si>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</si>
  <si>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</si>
  <si>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</si>
  <si>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</si>
  <si>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</si>
  <si>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</si>
  <si>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</si>
  <si>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</si>
  <si>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</si>
  <si>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</si>
  <si>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</si>
  <si>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</si>
  <si>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</si>
  <si>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</si>
  <si>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</si>
  <si>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</si>
  <si>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</si>
  <si>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</si>
  <si>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</si>
  <si>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</si>
  <si>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</si>
  <si>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</si>
  <si>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</si>
  <si>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</si>
  <si>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</si>
  <si>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</si>
  <si>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</si>
  <si>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</si>
  <si>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</si>
  <si>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</si>
  <si>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</si>
  <si>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</si>
  <si>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</si>
  <si>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</si>
  <si>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</si>
  <si>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</si>
  <si>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</si>
  <si>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</si>
  <si>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</si>
  <si>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</si>
  <si>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</si>
  <si>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</si>
  <si>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</si>
  <si>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Pomoći</t>
  </si>
  <si>
    <t>Prihodi od imovine</t>
  </si>
  <si>
    <t>Financijski rashodi</t>
  </si>
  <si>
    <t>03 Javni red i sigurnost</t>
  </si>
  <si>
    <t>032 Usluge protupožarne zaštite</t>
  </si>
  <si>
    <t>Djelatnost Javne vatrogasne postrojbe Grada Vodica</t>
  </si>
  <si>
    <t xml:space="preserve">Financiranje redovne djelatnosti </t>
  </si>
  <si>
    <t xml:space="preserve">Izvor financiranja </t>
  </si>
  <si>
    <t>Opći prihodi i primici</t>
  </si>
  <si>
    <t>Donacije</t>
  </si>
  <si>
    <t xml:space="preserve">Višak </t>
  </si>
  <si>
    <t xml:space="preserve">Vlastiti </t>
  </si>
  <si>
    <t xml:space="preserve">Plan izradio zapovjednik: </t>
  </si>
  <si>
    <t>Ivica Begić, struč.spec.ing.sec</t>
  </si>
  <si>
    <t>Prihod od pruženih usluga i donacija</t>
  </si>
  <si>
    <t>1.0. Opći prihodi i primici</t>
  </si>
  <si>
    <t>Višak prihoda iz prethodnog razdoblja</t>
  </si>
  <si>
    <t>3.1. Vlastiti prihodi</t>
  </si>
  <si>
    <t xml:space="preserve"> Vlastiti prihodi</t>
  </si>
  <si>
    <t xml:space="preserve">   Prihodi od imovine</t>
  </si>
  <si>
    <t xml:space="preserve"> Opći prihodi i primici</t>
  </si>
  <si>
    <t xml:space="preserve">6.1. Donacije </t>
  </si>
  <si>
    <t xml:space="preserve"> Donacije </t>
  </si>
  <si>
    <t xml:space="preserve"> Višak </t>
  </si>
  <si>
    <t xml:space="preserve"> Pomoći iz proračuna koji im nije nadležan</t>
  </si>
  <si>
    <t>5.3. Pomoći</t>
  </si>
  <si>
    <t xml:space="preserve">    Prihodi od imovine</t>
  </si>
  <si>
    <t>9.1 Višak / Imovina</t>
  </si>
  <si>
    <t>Proračun za 2025.</t>
  </si>
  <si>
    <t>I. IZMJENA Proračuna za 2025.</t>
  </si>
  <si>
    <t>PRIHODI UKUPNO + PRENESENI VIŠAK</t>
  </si>
  <si>
    <t>1. Opći prihodi i primici</t>
  </si>
  <si>
    <t>5. Pomoći</t>
  </si>
  <si>
    <t>3. Vlastiti prihodi</t>
  </si>
  <si>
    <t xml:space="preserve">6. Donacije </t>
  </si>
  <si>
    <t>9.  Višak / Imovina</t>
  </si>
  <si>
    <t>PROGRAM 7001</t>
  </si>
  <si>
    <t>Aktivnost A700101</t>
  </si>
  <si>
    <t>II. IZMJENA Proračuna za 2025.</t>
  </si>
  <si>
    <t>Predsjednik Vatrogasnog vijeća</t>
  </si>
  <si>
    <t>Hrvoje Perica, dipl.oec.</t>
  </si>
  <si>
    <t>Pomoći iz inozemstva i od subjekata unutar općeg proračuna</t>
  </si>
  <si>
    <r>
      <t xml:space="preserve">II. IZMJENA - 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ZA 2025. </t>
    </r>
  </si>
  <si>
    <r>
      <t xml:space="preserve">II. IZMJENA - 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    ZA 2025. </t>
    </r>
  </si>
  <si>
    <r>
      <t xml:space="preserve">II. IZMJENA - 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   ZA 2025. </t>
    </r>
  </si>
  <si>
    <r>
      <t xml:space="preserve">II. IZMJENA - 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  ZA 2025. </t>
    </r>
  </si>
  <si>
    <r>
      <t xml:space="preserve">II. IZMJENA - 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 ZA 2025. </t>
    </r>
  </si>
  <si>
    <t>Vodice, 19. prosinca 2025.g.</t>
  </si>
  <si>
    <t>KLASA: 400-01/25-01/05; URBROJ: 2182-4-4-03-25-04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</si>
</sst>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9" fillId="5" borderId="3" xfId="0" applyFont="1" applyFill="1" applyBorder="1" applyAlignment="1">
      <alignment horizontal="left" vertical="center" wrapText="1"/>
    </xf>
    <xf numFmtId="3" fontId="16" fillId="5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3" fontId="16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0" fontId="0" fillId="0" borderId="3" xfId="0" applyBorder="1"/>
    <xf numFmtId="0" fontId="7" fillId="5" borderId="3" xfId="0" applyFont="1" applyFill="1" applyBorder="1" applyAlignment="1">
      <alignment horizontal="left" vertical="center"/>
    </xf>
    <xf numFmtId="3" fontId="17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3" fontId="19" fillId="5" borderId="3" xfId="0" applyNumberFormat="1" applyFont="1" applyFill="1" applyBorder="1" applyAlignment="1">
      <alignment horizontal="right"/>
    </xf>
    <xf numFmtId="3" fontId="19" fillId="5" borderId="4" xfId="0" applyNumberFormat="1" applyFont="1" applyFill="1" applyBorder="1" applyAlignment="1">
      <alignment horizontal="right"/>
    </xf>
    <xf numFmtId="0" fontId="18" fillId="0" borderId="0" xfId="0" applyFont="1"/>
    <xf numFmtId="0" fontId="7" fillId="5" borderId="3" xfId="0" applyFont="1" applyFill="1" applyBorder="1" applyAlignment="1">
      <alignment vertical="center" wrapText="1"/>
    </xf>
    <xf numFmtId="3" fontId="16" fillId="5" borderId="3" xfId="0" applyNumberFormat="1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left" vertical="top" wrapText="1"/>
    </xf>
    <xf numFmtId="0" fontId="19" fillId="0" borderId="3" xfId="0" applyFont="1" applyBorder="1" applyAlignment="1">
      <alignment wrapText="1"/>
    </xf>
    <xf numFmtId="0" fontId="19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 indent="1"/>
    </xf>
    <xf numFmtId="0" fontId="16" fillId="5" borderId="2" xfId="0" applyFont="1" applyFill="1" applyBorder="1" applyAlignment="1">
      <alignment horizontal="left" vertical="center" wrapText="1" indent="1"/>
    </xf>
    <xf numFmtId="0" fontId="16" fillId="5" borderId="4" xfId="0" applyFont="1" applyFill="1" applyBorder="1" applyAlignment="1">
      <alignment horizontal="left" vertical="center" wrapText="1" indent="1"/>
    </xf>
    <xf numFmtId="0" fontId="19" fillId="0" borderId="3" xfId="0" applyFont="1" applyBorder="1" applyAlignment="1">
      <alignment horizontal="center" vertical="center"/>
    </xf>
    <xf numFmtId="3" fontId="16" fillId="5" borderId="4" xfId="0" applyNumberFormat="1" applyFont="1" applyFill="1" applyBorder="1" applyAlignment="1">
      <alignment horizontal="right" wrapText="1"/>
    </xf>
    <xf numFmtId="0" fontId="9" fillId="0" borderId="0" xfId="0" applyFont="1"/>
    <xf numFmtId="0" fontId="8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0" fontId="1" fillId="0" borderId="0" xfId="0" applyFont="1"/>
    <xf numFmtId="0" fontId="7" fillId="2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3" fontId="9" fillId="4" borderId="3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 indent="1"/>
    </xf>
    <xf numFmtId="0" fontId="20" fillId="5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22" workbookViewId="0">
      <selection sqref="A1:G1"/>
    </sheetView>
  </sheetViews>
  <sheetFormatPr defaultRowHeight="14.4" x14ac:dyDescent="0.3"/>
  <cols>
    <col min="5" max="8" width="25.33203125" customWidth="1"/>
  </cols>
  <sheetData>
    <row r="1" spans="1:8" ht="42" customHeight="1" x14ac:dyDescent="0.3">
      <c r="A1" s="78" t="s">
        <v>95</v>
      </c>
      <c r="B1" s="78"/>
      <c r="C1" s="78"/>
      <c r="D1" s="78"/>
      <c r="E1" s="78"/>
      <c r="F1" s="78"/>
      <c r="G1" s="78"/>
    </row>
    <row r="2" spans="1:8" ht="17.399999999999999" x14ac:dyDescent="0.3">
      <c r="A2" s="4"/>
      <c r="B2" s="4"/>
      <c r="C2" s="4"/>
      <c r="D2" s="4"/>
      <c r="E2" s="4"/>
      <c r="F2" s="4"/>
      <c r="G2" s="4"/>
      <c r="H2" s="4"/>
    </row>
    <row r="3" spans="1:8" ht="15.6" x14ac:dyDescent="0.3">
      <c r="A3" s="78" t="s">
        <v>17</v>
      </c>
      <c r="B3" s="78"/>
      <c r="C3" s="78"/>
      <c r="D3" s="78"/>
      <c r="E3" s="78"/>
      <c r="F3" s="78"/>
      <c r="G3" s="79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5.6" x14ac:dyDescent="0.3">
      <c r="A5" s="78" t="s">
        <v>23</v>
      </c>
      <c r="B5" s="80"/>
      <c r="C5" s="80"/>
      <c r="D5" s="80"/>
      <c r="E5" s="80"/>
      <c r="F5" s="80"/>
      <c r="G5" s="80"/>
    </row>
    <row r="6" spans="1:8" ht="17.399999999999999" x14ac:dyDescent="0.3">
      <c r="A6" s="1"/>
      <c r="B6" s="2"/>
      <c r="C6" s="2"/>
      <c r="D6" s="2"/>
      <c r="E6" s="6"/>
      <c r="F6" s="7"/>
      <c r="G6" s="7"/>
      <c r="H6" s="7"/>
    </row>
    <row r="7" spans="1:8" ht="28.2" customHeight="1" x14ac:dyDescent="0.3">
      <c r="A7" s="22"/>
      <c r="B7" s="23"/>
      <c r="C7" s="23"/>
      <c r="D7" s="24"/>
      <c r="E7" s="25"/>
      <c r="F7" s="3" t="s">
        <v>81</v>
      </c>
      <c r="G7" s="3" t="s">
        <v>82</v>
      </c>
      <c r="H7" s="3" t="s">
        <v>91</v>
      </c>
    </row>
    <row r="8" spans="1:8" x14ac:dyDescent="0.3">
      <c r="A8" s="81" t="s">
        <v>0</v>
      </c>
      <c r="B8" s="82"/>
      <c r="C8" s="82"/>
      <c r="D8" s="82"/>
      <c r="E8" s="83"/>
      <c r="F8" s="26">
        <f t="shared" ref="F8:G8" si="0">F9+F10</f>
        <v>1193810</v>
      </c>
      <c r="G8" s="26">
        <f t="shared" si="0"/>
        <v>1305310</v>
      </c>
      <c r="H8" s="26">
        <f t="shared" ref="H8" si="1">H9+H10</f>
        <v>1305310</v>
      </c>
    </row>
    <row r="9" spans="1:8" x14ac:dyDescent="0.3">
      <c r="A9" s="84" t="s">
        <v>28</v>
      </c>
      <c r="B9" s="85"/>
      <c r="C9" s="85"/>
      <c r="D9" s="85"/>
      <c r="E9" s="77"/>
      <c r="F9" s="27">
        <v>1193810</v>
      </c>
      <c r="G9" s="27">
        <v>1305310</v>
      </c>
      <c r="H9" s="27">
        <v>1305310</v>
      </c>
    </row>
    <row r="10" spans="1:8" x14ac:dyDescent="0.3">
      <c r="A10" s="76" t="s">
        <v>29</v>
      </c>
      <c r="B10" s="77"/>
      <c r="C10" s="77"/>
      <c r="D10" s="77"/>
      <c r="E10" s="77"/>
      <c r="F10" s="27"/>
      <c r="G10" s="27"/>
      <c r="H10" s="27"/>
    </row>
    <row r="11" spans="1:8" x14ac:dyDescent="0.3">
      <c r="A11" s="28" t="s">
        <v>1</v>
      </c>
      <c r="B11" s="36"/>
      <c r="C11" s="36"/>
      <c r="D11" s="36"/>
      <c r="E11" s="36"/>
      <c r="F11" s="26">
        <f t="shared" ref="F11:G11" si="2">F12+F13</f>
        <v>1198310</v>
      </c>
      <c r="G11" s="26">
        <f t="shared" si="2"/>
        <v>1382246</v>
      </c>
      <c r="H11" s="26">
        <f t="shared" ref="H11" si="3">H12+H13</f>
        <v>1382246</v>
      </c>
    </row>
    <row r="12" spans="1:8" x14ac:dyDescent="0.3">
      <c r="A12" s="86" t="s">
        <v>30</v>
      </c>
      <c r="B12" s="85"/>
      <c r="C12" s="85"/>
      <c r="D12" s="85"/>
      <c r="E12" s="85"/>
      <c r="F12" s="27">
        <v>1146810</v>
      </c>
      <c r="G12" s="27">
        <v>1313746</v>
      </c>
      <c r="H12" s="27">
        <v>1301246</v>
      </c>
    </row>
    <row r="13" spans="1:8" x14ac:dyDescent="0.3">
      <c r="A13" s="76" t="s">
        <v>31</v>
      </c>
      <c r="B13" s="77"/>
      <c r="C13" s="77"/>
      <c r="D13" s="77"/>
      <c r="E13" s="77"/>
      <c r="F13" s="27">
        <v>51500</v>
      </c>
      <c r="G13" s="27">
        <v>68500</v>
      </c>
      <c r="H13" s="27">
        <v>81000</v>
      </c>
    </row>
    <row r="14" spans="1:8" x14ac:dyDescent="0.3">
      <c r="A14" s="87" t="s">
        <v>47</v>
      </c>
      <c r="B14" s="82"/>
      <c r="C14" s="82"/>
      <c r="D14" s="82"/>
      <c r="E14" s="82"/>
      <c r="F14" s="26">
        <f t="shared" ref="F14" si="4">F8-F11</f>
        <v>-4500</v>
      </c>
      <c r="G14" s="26">
        <f>G8-G11</f>
        <v>-76936</v>
      </c>
      <c r="H14" s="26">
        <f>H8-H11</f>
        <v>-76936</v>
      </c>
    </row>
    <row r="15" spans="1:8" ht="17.399999999999999" x14ac:dyDescent="0.3">
      <c r="A15" s="4"/>
      <c r="B15" s="18"/>
      <c r="C15" s="18"/>
      <c r="D15" s="18"/>
      <c r="E15" s="18"/>
      <c r="F15" s="19"/>
      <c r="G15" s="19"/>
      <c r="H15" s="19"/>
    </row>
    <row r="16" spans="1:8" ht="15.6" x14ac:dyDescent="0.3">
      <c r="A16" s="78" t="s">
        <v>24</v>
      </c>
      <c r="B16" s="80"/>
      <c r="C16" s="80"/>
      <c r="D16" s="80"/>
      <c r="E16" s="80"/>
      <c r="F16" s="80"/>
      <c r="G16" s="80"/>
    </row>
    <row r="17" spans="1:8" ht="17.399999999999999" x14ac:dyDescent="0.3">
      <c r="A17" s="4"/>
      <c r="B17" s="18"/>
      <c r="C17" s="18"/>
      <c r="D17" s="18"/>
      <c r="E17" s="18"/>
      <c r="F17" s="19"/>
      <c r="G17" s="19"/>
      <c r="H17" s="19"/>
    </row>
    <row r="18" spans="1:8" ht="26.4" x14ac:dyDescent="0.3">
      <c r="A18" s="22"/>
      <c r="B18" s="23"/>
      <c r="C18" s="23"/>
      <c r="D18" s="24"/>
      <c r="E18" s="25"/>
      <c r="F18" s="3" t="s">
        <v>81</v>
      </c>
      <c r="G18" s="3" t="s">
        <v>82</v>
      </c>
      <c r="H18" s="3" t="s">
        <v>91</v>
      </c>
    </row>
    <row r="19" spans="1:8" x14ac:dyDescent="0.3">
      <c r="A19" s="76" t="s">
        <v>32</v>
      </c>
      <c r="B19" s="77"/>
      <c r="C19" s="77"/>
      <c r="D19" s="77"/>
      <c r="E19" s="77"/>
      <c r="F19" s="27">
        <v>0</v>
      </c>
      <c r="G19" s="27">
        <v>0</v>
      </c>
      <c r="H19" s="27">
        <v>0</v>
      </c>
    </row>
    <row r="20" spans="1:8" x14ac:dyDescent="0.3">
      <c r="A20" s="76" t="s">
        <v>33</v>
      </c>
      <c r="B20" s="77"/>
      <c r="C20" s="77"/>
      <c r="D20" s="77"/>
      <c r="E20" s="77"/>
      <c r="F20" s="27">
        <v>25500</v>
      </c>
      <c r="G20" s="27">
        <v>25500</v>
      </c>
      <c r="H20" s="27">
        <v>25500</v>
      </c>
    </row>
    <row r="21" spans="1:8" x14ac:dyDescent="0.3">
      <c r="A21" s="87" t="s">
        <v>2</v>
      </c>
      <c r="B21" s="82"/>
      <c r="C21" s="82"/>
      <c r="D21" s="82"/>
      <c r="E21" s="82"/>
      <c r="F21" s="26">
        <f t="shared" ref="F21:G21" si="5">F19-F20</f>
        <v>-25500</v>
      </c>
      <c r="G21" s="26">
        <f t="shared" si="5"/>
        <v>-25500</v>
      </c>
      <c r="H21" s="26">
        <f t="shared" ref="H21" si="6">H19-H20</f>
        <v>-25500</v>
      </c>
    </row>
    <row r="22" spans="1:8" x14ac:dyDescent="0.3">
      <c r="A22" s="87" t="s">
        <v>48</v>
      </c>
      <c r="B22" s="82"/>
      <c r="C22" s="82"/>
      <c r="D22" s="82"/>
      <c r="E22" s="82"/>
      <c r="F22" s="26">
        <f t="shared" ref="F22:G22" si="7">F14+F21</f>
        <v>-30000</v>
      </c>
      <c r="G22" s="26">
        <f t="shared" si="7"/>
        <v>-102436</v>
      </c>
      <c r="H22" s="26">
        <f t="shared" ref="H22" si="8">H14+H21</f>
        <v>-102436</v>
      </c>
    </row>
    <row r="23" spans="1:8" ht="17.399999999999999" x14ac:dyDescent="0.3">
      <c r="A23" s="17"/>
      <c r="B23" s="18"/>
      <c r="C23" s="18"/>
      <c r="D23" s="18"/>
      <c r="E23" s="18"/>
      <c r="F23" s="19"/>
      <c r="G23" s="19"/>
      <c r="H23" s="19"/>
    </row>
    <row r="24" spans="1:8" ht="15.6" x14ac:dyDescent="0.3">
      <c r="A24" s="78" t="s">
        <v>49</v>
      </c>
      <c r="B24" s="80"/>
      <c r="C24" s="80"/>
      <c r="D24" s="80"/>
      <c r="E24" s="80"/>
      <c r="F24" s="80"/>
      <c r="G24" s="80"/>
    </row>
    <row r="25" spans="1:8" ht="15.6" x14ac:dyDescent="0.3">
      <c r="A25" s="34"/>
      <c r="B25" s="35"/>
      <c r="C25" s="35"/>
      <c r="D25" s="35"/>
      <c r="E25" s="35"/>
      <c r="F25" s="35"/>
      <c r="G25" s="35"/>
      <c r="H25" s="35"/>
    </row>
    <row r="26" spans="1:8" ht="26.4" x14ac:dyDescent="0.3">
      <c r="A26" s="22"/>
      <c r="B26" s="23"/>
      <c r="C26" s="23"/>
      <c r="D26" s="24"/>
      <c r="E26" s="25"/>
      <c r="F26" s="3" t="s">
        <v>81</v>
      </c>
      <c r="G26" s="3" t="s">
        <v>82</v>
      </c>
      <c r="H26" s="3" t="s">
        <v>91</v>
      </c>
    </row>
    <row r="27" spans="1:8" ht="15" customHeight="1" x14ac:dyDescent="0.3">
      <c r="A27" s="90" t="s">
        <v>50</v>
      </c>
      <c r="B27" s="91"/>
      <c r="C27" s="91"/>
      <c r="D27" s="91"/>
      <c r="E27" s="92"/>
      <c r="F27" s="37">
        <v>30000</v>
      </c>
      <c r="G27" s="37">
        <v>102436</v>
      </c>
      <c r="H27" s="74">
        <v>102436</v>
      </c>
    </row>
    <row r="28" spans="1:8" ht="15" customHeight="1" x14ac:dyDescent="0.3">
      <c r="A28" s="87" t="s">
        <v>51</v>
      </c>
      <c r="B28" s="82"/>
      <c r="C28" s="82"/>
      <c r="D28" s="82"/>
      <c r="E28" s="82"/>
      <c r="F28" s="38">
        <f t="shared" ref="F28:G28" si="9">F22+F27</f>
        <v>0</v>
      </c>
      <c r="G28" s="38">
        <f t="shared" si="9"/>
        <v>0</v>
      </c>
      <c r="H28" s="75">
        <f t="shared" ref="H28" si="10">H22+H27</f>
        <v>0</v>
      </c>
    </row>
    <row r="29" spans="1:8" ht="45" customHeight="1" x14ac:dyDescent="0.3">
      <c r="A29" s="81" t="s">
        <v>52</v>
      </c>
      <c r="B29" s="88"/>
      <c r="C29" s="88"/>
      <c r="D29" s="88"/>
      <c r="E29" s="89"/>
      <c r="F29" s="38">
        <f t="shared" ref="F29:G29" si="11">F14+F21+F27-F28</f>
        <v>0</v>
      </c>
      <c r="G29" s="38">
        <f t="shared" si="11"/>
        <v>0</v>
      </c>
      <c r="H29" s="75">
        <f t="shared" ref="H29" si="12">H14+H21+H27-H28</f>
        <v>0</v>
      </c>
    </row>
    <row r="30" spans="1:8" ht="15.6" x14ac:dyDescent="0.3">
      <c r="A30" s="39"/>
      <c r="B30" s="40"/>
      <c r="C30" s="40"/>
      <c r="D30" s="40"/>
      <c r="E30" s="40"/>
      <c r="F30" s="40"/>
      <c r="G30" s="40"/>
      <c r="H30" s="40"/>
    </row>
    <row r="31" spans="1:8" ht="17.25" customHeight="1" x14ac:dyDescent="0.3"/>
    <row r="32" spans="1:8" ht="9" customHeight="1" x14ac:dyDescent="0.3"/>
  </sheetData>
  <mergeCells count="18">
    <mergeCell ref="A29:E29"/>
    <mergeCell ref="A21:E21"/>
    <mergeCell ref="A22:E22"/>
    <mergeCell ref="A24:G24"/>
    <mergeCell ref="A27:E27"/>
    <mergeCell ref="A28:E28"/>
    <mergeCell ref="A20:E20"/>
    <mergeCell ref="A1:G1"/>
    <mergeCell ref="A3:G3"/>
    <mergeCell ref="A5:G5"/>
    <mergeCell ref="A8:E8"/>
    <mergeCell ref="A9:E9"/>
    <mergeCell ref="A10:E10"/>
    <mergeCell ref="A12:E12"/>
    <mergeCell ref="A13:E13"/>
    <mergeCell ref="A14:E14"/>
    <mergeCell ref="A16:G16"/>
    <mergeCell ref="A19:E19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opLeftCell="A13" workbookViewId="0">
      <selection sqref="A1:F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30.88671875" customWidth="1"/>
    <col min="4" max="4" width="33.88671875" customWidth="1"/>
    <col min="5" max="5" width="32.77734375" customWidth="1"/>
    <col min="6" max="6" width="38.21875" customWidth="1"/>
  </cols>
  <sheetData>
    <row r="1" spans="1:7" ht="42" customHeight="1" x14ac:dyDescent="0.3">
      <c r="A1" s="78" t="s">
        <v>96</v>
      </c>
      <c r="B1" s="78"/>
      <c r="C1" s="78"/>
      <c r="D1" s="78"/>
      <c r="E1" s="78"/>
      <c r="F1" s="78"/>
      <c r="G1" s="73"/>
    </row>
    <row r="2" spans="1:7" ht="18" customHeight="1" x14ac:dyDescent="0.3">
      <c r="A2" s="4"/>
      <c r="B2" s="4"/>
      <c r="C2" s="4"/>
      <c r="D2" s="4"/>
      <c r="E2" s="4"/>
      <c r="F2" s="4"/>
    </row>
    <row r="3" spans="1:7" ht="15.75" customHeight="1" x14ac:dyDescent="0.3">
      <c r="A3" s="78" t="s">
        <v>17</v>
      </c>
      <c r="B3" s="78"/>
      <c r="C3" s="78"/>
      <c r="D3" s="78"/>
      <c r="E3" s="78"/>
      <c r="F3" s="78"/>
    </row>
    <row r="4" spans="1:7" ht="17.399999999999999" x14ac:dyDescent="0.3">
      <c r="A4" s="4"/>
      <c r="B4" s="4"/>
      <c r="C4" s="4"/>
      <c r="D4" s="4"/>
      <c r="E4" s="5"/>
      <c r="F4" s="5"/>
    </row>
    <row r="5" spans="1:7" ht="18" customHeight="1" x14ac:dyDescent="0.3">
      <c r="A5" s="78" t="s">
        <v>4</v>
      </c>
      <c r="B5" s="78"/>
      <c r="C5" s="78"/>
      <c r="D5" s="78"/>
      <c r="E5" s="78"/>
      <c r="F5" s="78"/>
    </row>
    <row r="6" spans="1:7" ht="17.399999999999999" x14ac:dyDescent="0.3">
      <c r="A6" s="4"/>
      <c r="B6" s="4"/>
      <c r="C6" s="4"/>
      <c r="D6" s="4"/>
      <c r="E6" s="5"/>
      <c r="F6" s="5"/>
    </row>
    <row r="7" spans="1:7" ht="15.75" customHeight="1" x14ac:dyDescent="0.3">
      <c r="A7" s="78" t="s">
        <v>34</v>
      </c>
      <c r="B7" s="78"/>
      <c r="C7" s="78"/>
      <c r="D7" s="78"/>
      <c r="E7" s="78"/>
      <c r="F7" s="78"/>
    </row>
    <row r="8" spans="1:7" ht="17.399999999999999" x14ac:dyDescent="0.3">
      <c r="A8" s="4"/>
      <c r="B8" s="4"/>
      <c r="C8" s="4"/>
      <c r="D8" s="4"/>
      <c r="E8" s="5"/>
      <c r="F8" s="5"/>
    </row>
    <row r="9" spans="1:7" x14ac:dyDescent="0.3">
      <c r="A9" s="16" t="s">
        <v>5</v>
      </c>
      <c r="B9" s="15" t="s">
        <v>6</v>
      </c>
      <c r="C9" s="15" t="s">
        <v>3</v>
      </c>
      <c r="D9" s="16" t="str">
        <f>SAŽETAK!F18</f>
        <v>Proračun za 2025.</v>
      </c>
      <c r="E9" s="16" t="str">
        <f>SAŽETAK!G18</f>
        <v>I. IZMJENA Proračuna za 2025.</v>
      </c>
      <c r="F9" s="16" t="str">
        <f>SAŽETAK!H18</f>
        <v>II. IZMJENA Proračuna za 2025.</v>
      </c>
    </row>
    <row r="10" spans="1:7" ht="30" customHeight="1" x14ac:dyDescent="0.3">
      <c r="A10" s="30"/>
      <c r="B10" s="31"/>
      <c r="C10" s="29" t="s">
        <v>83</v>
      </c>
      <c r="D10" s="70">
        <f>SUM(D11,D18)</f>
        <v>1223810</v>
      </c>
      <c r="E10" s="70">
        <f>SUM(E11,E18)</f>
        <v>1407746</v>
      </c>
      <c r="F10" s="70">
        <f>SUM(F11,F18)</f>
        <v>1407746</v>
      </c>
    </row>
    <row r="11" spans="1:7" ht="16.5" customHeight="1" x14ac:dyDescent="0.3">
      <c r="A11" s="41">
        <v>6</v>
      </c>
      <c r="B11" s="41"/>
      <c r="C11" s="41" t="s">
        <v>7</v>
      </c>
      <c r="D11" s="52">
        <f>SUM(D12:D15)</f>
        <v>1193810</v>
      </c>
      <c r="E11" s="52">
        <f>SUM(E12,E13,E14,E15)</f>
        <v>1305310</v>
      </c>
      <c r="F11" s="52">
        <f>SUM(F12,F13,F14,F15)</f>
        <v>1305310</v>
      </c>
    </row>
    <row r="12" spans="1:7" ht="39" customHeight="1" x14ac:dyDescent="0.3">
      <c r="A12" s="43"/>
      <c r="B12" s="43">
        <v>63</v>
      </c>
      <c r="C12" s="43" t="s">
        <v>94</v>
      </c>
      <c r="D12" s="44">
        <v>54000</v>
      </c>
      <c r="E12" s="44">
        <v>54000</v>
      </c>
      <c r="F12" s="44">
        <v>54000</v>
      </c>
    </row>
    <row r="13" spans="1:7" x14ac:dyDescent="0.3">
      <c r="A13" s="41"/>
      <c r="B13" s="43">
        <v>64</v>
      </c>
      <c r="C13" s="43" t="s">
        <v>54</v>
      </c>
      <c r="D13" s="44">
        <v>10</v>
      </c>
      <c r="E13" s="44">
        <v>10</v>
      </c>
      <c r="F13" s="44">
        <v>10</v>
      </c>
    </row>
    <row r="14" spans="1:7" ht="26.4" x14ac:dyDescent="0.3">
      <c r="A14" s="47"/>
      <c r="B14" s="47">
        <v>66</v>
      </c>
      <c r="C14" s="43" t="s">
        <v>67</v>
      </c>
      <c r="D14" s="44">
        <v>20500</v>
      </c>
      <c r="E14" s="44">
        <v>23500</v>
      </c>
      <c r="F14" s="44">
        <v>23500</v>
      </c>
    </row>
    <row r="15" spans="1:7" ht="26.4" x14ac:dyDescent="0.3">
      <c r="A15" s="47"/>
      <c r="B15" s="47">
        <v>67</v>
      </c>
      <c r="C15" s="43" t="s">
        <v>25</v>
      </c>
      <c r="D15" s="44">
        <v>1119300</v>
      </c>
      <c r="E15" s="44">
        <v>1227800</v>
      </c>
      <c r="F15" s="44">
        <v>1227800</v>
      </c>
    </row>
    <row r="16" spans="1:7" x14ac:dyDescent="0.3">
      <c r="A16" s="47"/>
      <c r="B16" s="47"/>
      <c r="C16" s="45"/>
      <c r="D16" s="44"/>
      <c r="E16" s="44"/>
      <c r="F16" s="44"/>
    </row>
    <row r="17" spans="1:6" x14ac:dyDescent="0.3">
      <c r="A17" s="47"/>
      <c r="B17" s="47"/>
      <c r="C17" s="45"/>
      <c r="D17" s="48"/>
      <c r="E17" s="48"/>
      <c r="F17" s="48"/>
    </row>
    <row r="18" spans="1:6" ht="26.4" x14ac:dyDescent="0.3">
      <c r="A18" s="11">
        <v>9</v>
      </c>
      <c r="B18" s="11"/>
      <c r="C18" s="20" t="s">
        <v>69</v>
      </c>
      <c r="D18" s="51">
        <v>30000</v>
      </c>
      <c r="E18" s="51">
        <v>102436</v>
      </c>
      <c r="F18" s="51">
        <v>102436</v>
      </c>
    </row>
    <row r="21" spans="1:6" ht="15.6" x14ac:dyDescent="0.3">
      <c r="A21" s="78" t="s">
        <v>35</v>
      </c>
      <c r="B21" s="78"/>
      <c r="C21" s="78"/>
      <c r="D21" s="78"/>
      <c r="E21" s="78"/>
    </row>
    <row r="22" spans="1:6" ht="17.399999999999999" x14ac:dyDescent="0.3">
      <c r="A22" s="4"/>
      <c r="B22" s="4"/>
      <c r="C22" s="4"/>
      <c r="D22" s="4"/>
      <c r="E22" s="5"/>
      <c r="F22" s="5"/>
    </row>
    <row r="23" spans="1:6" x14ac:dyDescent="0.3">
      <c r="A23" s="16" t="s">
        <v>5</v>
      </c>
      <c r="B23" s="15" t="s">
        <v>6</v>
      </c>
      <c r="C23" s="15" t="s">
        <v>8</v>
      </c>
      <c r="D23" s="16" t="str">
        <f>SAŽETAK!F18</f>
        <v>Proračun za 2025.</v>
      </c>
      <c r="E23" s="16" t="str">
        <f>SAŽETAK!G18</f>
        <v>I. IZMJENA Proračuna za 2025.</v>
      </c>
      <c r="F23" s="16" t="str">
        <f>SAŽETAK!H18</f>
        <v>II. IZMJENA Proračuna za 2025.</v>
      </c>
    </row>
    <row r="24" spans="1:6" x14ac:dyDescent="0.3">
      <c r="A24" s="30"/>
      <c r="B24" s="31"/>
      <c r="C24" s="29" t="s">
        <v>1</v>
      </c>
      <c r="D24" s="70">
        <f>SUM(D25,D29)</f>
        <v>1198310</v>
      </c>
      <c r="E24" s="70">
        <f>SUM(E25,E29)</f>
        <v>1382246</v>
      </c>
      <c r="F24" s="70">
        <f>SUM(F25,F29)</f>
        <v>1382246</v>
      </c>
    </row>
    <row r="25" spans="1:6" s="71" customFormat="1" ht="15.75" customHeight="1" x14ac:dyDescent="0.3">
      <c r="A25" s="41">
        <v>3</v>
      </c>
      <c r="B25" s="41"/>
      <c r="C25" s="41" t="s">
        <v>9</v>
      </c>
      <c r="D25" s="51">
        <f>SUM(D26:D28)</f>
        <v>1146810</v>
      </c>
      <c r="E25" s="51">
        <f>SUM(E26:E28)</f>
        <v>1313746</v>
      </c>
      <c r="F25" s="51">
        <f>SUM(F26:F28)</f>
        <v>1301246</v>
      </c>
    </row>
    <row r="26" spans="1:6" ht="15.75" customHeight="1" x14ac:dyDescent="0.3">
      <c r="A26" s="41"/>
      <c r="B26" s="43">
        <v>31</v>
      </c>
      <c r="C26" s="43" t="s">
        <v>10</v>
      </c>
      <c r="D26" s="42">
        <v>985700</v>
      </c>
      <c r="E26" s="55">
        <v>1088700</v>
      </c>
      <c r="F26" s="55">
        <v>1065000</v>
      </c>
    </row>
    <row r="27" spans="1:6" x14ac:dyDescent="0.3">
      <c r="A27" s="47"/>
      <c r="B27" s="47">
        <v>32</v>
      </c>
      <c r="C27" s="47" t="s">
        <v>20</v>
      </c>
      <c r="D27" s="44">
        <v>159710</v>
      </c>
      <c r="E27" s="44">
        <v>223646</v>
      </c>
      <c r="F27" s="44">
        <v>234846</v>
      </c>
    </row>
    <row r="28" spans="1:6" x14ac:dyDescent="0.3">
      <c r="A28" s="47"/>
      <c r="B28" s="47">
        <v>34</v>
      </c>
      <c r="C28" s="43" t="s">
        <v>55</v>
      </c>
      <c r="D28" s="44">
        <v>1400</v>
      </c>
      <c r="E28" s="44">
        <v>1400</v>
      </c>
      <c r="F28" s="44">
        <v>1400</v>
      </c>
    </row>
    <row r="29" spans="1:6" s="71" customFormat="1" ht="26.4" x14ac:dyDescent="0.3">
      <c r="A29" s="49">
        <v>4</v>
      </c>
      <c r="B29" s="49"/>
      <c r="C29" s="50" t="s">
        <v>11</v>
      </c>
      <c r="D29" s="51">
        <f>SUM(D30)</f>
        <v>51500</v>
      </c>
      <c r="E29" s="51">
        <f>SUM(E30,E31)</f>
        <v>68500</v>
      </c>
      <c r="F29" s="51">
        <f>SUM(F30,F31)</f>
        <v>81000</v>
      </c>
    </row>
    <row r="30" spans="1:6" ht="26.4" x14ac:dyDescent="0.3">
      <c r="A30" s="43"/>
      <c r="B30" s="43">
        <v>42</v>
      </c>
      <c r="C30" s="54" t="s">
        <v>26</v>
      </c>
      <c r="D30" s="44">
        <v>51500</v>
      </c>
      <c r="E30" s="44">
        <v>68500</v>
      </c>
      <c r="F30" s="44">
        <v>81000</v>
      </c>
    </row>
    <row r="31" spans="1:6" ht="25.5" customHeight="1" x14ac:dyDescent="0.3">
      <c r="A31" s="43"/>
      <c r="B31" s="43"/>
      <c r="C31" s="56"/>
      <c r="D31" s="44"/>
      <c r="E31" s="55"/>
      <c r="F31" s="55"/>
    </row>
  </sheetData>
  <mergeCells count="5">
    <mergeCell ref="A21:E21"/>
    <mergeCell ref="A1:F1"/>
    <mergeCell ref="A3:F3"/>
    <mergeCell ref="A5:F5"/>
    <mergeCell ref="A7:F7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19" workbookViewId="0">
      <selection sqref="A1:D1"/>
    </sheetView>
  </sheetViews>
  <sheetFormatPr defaultRowHeight="14.4" x14ac:dyDescent="0.3"/>
  <cols>
    <col min="1" max="1" width="41" customWidth="1"/>
    <col min="2" max="2" width="32.5546875" customWidth="1"/>
    <col min="3" max="3" width="36.33203125" customWidth="1"/>
    <col min="4" max="4" width="36.21875" customWidth="1"/>
  </cols>
  <sheetData>
    <row r="1" spans="1:7" ht="42" customHeight="1" x14ac:dyDescent="0.3">
      <c r="A1" s="78" t="s">
        <v>97</v>
      </c>
      <c r="B1" s="78"/>
      <c r="C1" s="78"/>
      <c r="D1" s="78"/>
      <c r="E1" s="73"/>
      <c r="F1" s="73"/>
      <c r="G1" s="73"/>
    </row>
    <row r="2" spans="1:7" ht="18" customHeight="1" x14ac:dyDescent="0.3">
      <c r="A2" s="4"/>
      <c r="B2" s="4"/>
      <c r="C2" s="4"/>
      <c r="D2" s="4"/>
    </row>
    <row r="3" spans="1:7" ht="15.75" customHeight="1" x14ac:dyDescent="0.3">
      <c r="A3" s="78" t="s">
        <v>17</v>
      </c>
      <c r="B3" s="78"/>
      <c r="C3" s="78"/>
      <c r="D3" s="78"/>
    </row>
    <row r="4" spans="1:7" ht="17.399999999999999" x14ac:dyDescent="0.3">
      <c r="B4" s="4"/>
      <c r="C4" s="5"/>
      <c r="D4" s="5"/>
    </row>
    <row r="5" spans="1:7" ht="18" customHeight="1" x14ac:dyDescent="0.3">
      <c r="A5" s="78" t="s">
        <v>4</v>
      </c>
      <c r="B5" s="78"/>
      <c r="C5" s="78"/>
      <c r="D5" s="78"/>
    </row>
    <row r="6" spans="1:7" ht="17.399999999999999" x14ac:dyDescent="0.3">
      <c r="A6" s="4"/>
      <c r="B6" s="4"/>
      <c r="C6" s="5"/>
      <c r="D6" s="5"/>
    </row>
    <row r="7" spans="1:7" ht="15.75" customHeight="1" x14ac:dyDescent="0.3">
      <c r="A7" s="78" t="s">
        <v>36</v>
      </c>
      <c r="B7" s="78"/>
      <c r="C7" s="78"/>
      <c r="D7" s="78"/>
    </row>
    <row r="8" spans="1:7" ht="17.399999999999999" x14ac:dyDescent="0.3">
      <c r="A8" s="4"/>
      <c r="B8" s="4"/>
      <c r="C8" s="5"/>
      <c r="D8" s="5"/>
    </row>
    <row r="9" spans="1:7" x14ac:dyDescent="0.3">
      <c r="A9" s="16" t="s">
        <v>38</v>
      </c>
      <c r="B9" s="16" t="str">
        <f>SAŽETAK!F18</f>
        <v>Proračun za 2025.</v>
      </c>
      <c r="C9" s="16" t="str">
        <f>SAŽETAK!G18</f>
        <v>I. IZMJENA Proračuna za 2025.</v>
      </c>
      <c r="D9" s="16" t="str">
        <f>SAŽETAK!H18</f>
        <v>II. IZMJENA Proračuna za 2025.</v>
      </c>
    </row>
    <row r="10" spans="1:7" x14ac:dyDescent="0.3">
      <c r="A10" s="32" t="s">
        <v>83</v>
      </c>
      <c r="B10" s="70">
        <f>SUM(B11,B13,B15,B18,B20)</f>
        <v>1223810</v>
      </c>
      <c r="C10" s="70">
        <f>SUM(C11,C13,C15,C18,C20)</f>
        <v>1407746</v>
      </c>
      <c r="D10" s="70">
        <f>SUM(D11,D13,D15,D18,D20)</f>
        <v>1407746</v>
      </c>
    </row>
    <row r="11" spans="1:7" x14ac:dyDescent="0.3">
      <c r="A11" s="20" t="s">
        <v>84</v>
      </c>
      <c r="B11" s="70">
        <f>SUM(B12)</f>
        <v>1119300</v>
      </c>
      <c r="C11" s="70">
        <f>SUM(C12)</f>
        <v>1227800</v>
      </c>
      <c r="D11" s="70">
        <f>SUM(D12)</f>
        <v>1227800</v>
      </c>
    </row>
    <row r="12" spans="1:7" x14ac:dyDescent="0.3">
      <c r="A12" s="10" t="s">
        <v>73</v>
      </c>
      <c r="B12" s="44">
        <v>1119300</v>
      </c>
      <c r="C12" s="44">
        <v>1227800</v>
      </c>
      <c r="D12" s="44">
        <v>1227800</v>
      </c>
    </row>
    <row r="13" spans="1:7" x14ac:dyDescent="0.3">
      <c r="A13" s="9" t="s">
        <v>85</v>
      </c>
      <c r="B13" s="69">
        <f>SUM(B14:B14)</f>
        <v>54000</v>
      </c>
      <c r="C13" s="69">
        <f>SUM(C14)</f>
        <v>54000</v>
      </c>
      <c r="D13" s="69">
        <f>SUM(D14)</f>
        <v>54000</v>
      </c>
    </row>
    <row r="14" spans="1:7" x14ac:dyDescent="0.3">
      <c r="A14" s="66" t="s">
        <v>77</v>
      </c>
      <c r="B14" s="44">
        <v>54000</v>
      </c>
      <c r="C14" s="44">
        <v>54000</v>
      </c>
      <c r="D14" s="44">
        <v>54000</v>
      </c>
    </row>
    <row r="15" spans="1:7" x14ac:dyDescent="0.3">
      <c r="A15" s="9" t="s">
        <v>86</v>
      </c>
      <c r="B15" s="69">
        <f>SUM(B16:B17)</f>
        <v>20010</v>
      </c>
      <c r="C15" s="69">
        <f>SUM(C16:C17)</f>
        <v>23010</v>
      </c>
      <c r="D15" s="69">
        <f>SUM(D16:D17)</f>
        <v>23010</v>
      </c>
    </row>
    <row r="16" spans="1:7" x14ac:dyDescent="0.3">
      <c r="A16" s="66" t="s">
        <v>71</v>
      </c>
      <c r="B16" s="8">
        <v>20000</v>
      </c>
      <c r="C16" s="8">
        <v>23000</v>
      </c>
      <c r="D16" s="8">
        <v>23000</v>
      </c>
    </row>
    <row r="17" spans="1:4" x14ac:dyDescent="0.3">
      <c r="A17" s="14" t="s">
        <v>72</v>
      </c>
      <c r="B17" s="8">
        <v>10</v>
      </c>
      <c r="C17" s="46">
        <v>10</v>
      </c>
      <c r="D17" s="46">
        <v>10</v>
      </c>
    </row>
    <row r="18" spans="1:4" x14ac:dyDescent="0.3">
      <c r="A18" s="67" t="s">
        <v>87</v>
      </c>
      <c r="B18" s="69">
        <f>SUM(B19)</f>
        <v>500</v>
      </c>
      <c r="C18" s="69">
        <f>SUM(C19)</f>
        <v>500</v>
      </c>
      <c r="D18" s="69">
        <f>SUM(D19)</f>
        <v>500</v>
      </c>
    </row>
    <row r="19" spans="1:4" x14ac:dyDescent="0.3">
      <c r="A19" s="66" t="s">
        <v>75</v>
      </c>
      <c r="B19" s="8">
        <v>500</v>
      </c>
      <c r="C19" s="8">
        <v>500</v>
      </c>
      <c r="D19" s="8">
        <v>500</v>
      </c>
    </row>
    <row r="20" spans="1:4" x14ac:dyDescent="0.3">
      <c r="A20" s="67" t="s">
        <v>88</v>
      </c>
      <c r="B20" s="69">
        <f>SUM(B21)</f>
        <v>30000</v>
      </c>
      <c r="C20" s="69">
        <f>SUM(C21)</f>
        <v>102436</v>
      </c>
      <c r="D20" s="69">
        <f>SUM(D21)</f>
        <v>102436</v>
      </c>
    </row>
    <row r="21" spans="1:4" x14ac:dyDescent="0.3">
      <c r="A21" s="68" t="s">
        <v>76</v>
      </c>
      <c r="B21" s="8">
        <v>30000</v>
      </c>
      <c r="C21" s="8">
        <v>102436</v>
      </c>
      <c r="D21" s="8">
        <v>102436</v>
      </c>
    </row>
    <row r="22" spans="1:4" x14ac:dyDescent="0.3">
      <c r="A22" s="72"/>
    </row>
    <row r="23" spans="1:4" ht="15.75" customHeight="1" x14ac:dyDescent="0.3">
      <c r="A23" s="78" t="s">
        <v>37</v>
      </c>
      <c r="B23" s="78"/>
      <c r="C23" s="78"/>
    </row>
    <row r="24" spans="1:4" ht="17.399999999999999" x14ac:dyDescent="0.3">
      <c r="A24" s="4"/>
      <c r="B24" s="4"/>
      <c r="C24" s="5"/>
      <c r="D24" s="5"/>
    </row>
    <row r="25" spans="1:4" ht="27" customHeight="1" x14ac:dyDescent="0.3">
      <c r="A25" s="16" t="s">
        <v>38</v>
      </c>
      <c r="B25" s="16" t="str">
        <f>SAŽETAK!F18</f>
        <v>Proračun za 2025.</v>
      </c>
      <c r="C25" s="16" t="str">
        <f>SAŽETAK!G18</f>
        <v>I. IZMJENA Proračuna za 2025.</v>
      </c>
      <c r="D25" s="16" t="str">
        <f>SAŽETAK!H18</f>
        <v>II. IZMJENA Proračuna za 2025.</v>
      </c>
    </row>
    <row r="26" spans="1:4" s="71" customFormat="1" x14ac:dyDescent="0.3">
      <c r="A26" s="32" t="s">
        <v>1</v>
      </c>
      <c r="B26" s="69">
        <f>SUM(B27,B29,B31,B34,B36)</f>
        <v>1198310</v>
      </c>
      <c r="C26" s="69">
        <f>SUM(C27,C29,C31,C34,C36)</f>
        <v>1382246</v>
      </c>
      <c r="D26" s="69">
        <f>SUM(D27,D29,D31,D34,D36)</f>
        <v>1382246</v>
      </c>
    </row>
    <row r="27" spans="1:4" s="71" customFormat="1" ht="15.75" customHeight="1" x14ac:dyDescent="0.3">
      <c r="A27" s="20" t="s">
        <v>68</v>
      </c>
      <c r="B27" s="69">
        <f>SUM(B28)</f>
        <v>1093800</v>
      </c>
      <c r="C27" s="69">
        <f>SUM(C28)</f>
        <v>1202300</v>
      </c>
      <c r="D27" s="69">
        <f>SUM(D28)</f>
        <v>1202300</v>
      </c>
    </row>
    <row r="28" spans="1:4" x14ac:dyDescent="0.3">
      <c r="A28" s="10" t="s">
        <v>73</v>
      </c>
      <c r="B28" s="44">
        <v>1093800</v>
      </c>
      <c r="C28" s="44">
        <v>1202300</v>
      </c>
      <c r="D28" s="44">
        <v>1202300</v>
      </c>
    </row>
    <row r="29" spans="1:4" s="71" customFormat="1" x14ac:dyDescent="0.3">
      <c r="A29" s="9" t="s">
        <v>78</v>
      </c>
      <c r="B29" s="69">
        <f>SUM(B30:B30)</f>
        <v>54000</v>
      </c>
      <c r="C29" s="69">
        <f>SUM(,C30)</f>
        <v>54000</v>
      </c>
      <c r="D29" s="69">
        <f>SUM(,D30)</f>
        <v>54000</v>
      </c>
    </row>
    <row r="30" spans="1:4" x14ac:dyDescent="0.3">
      <c r="A30" s="66" t="s">
        <v>77</v>
      </c>
      <c r="B30" s="44">
        <v>54000</v>
      </c>
      <c r="C30" s="8">
        <v>54000</v>
      </c>
      <c r="D30" s="8">
        <v>54000</v>
      </c>
    </row>
    <row r="31" spans="1:4" s="71" customFormat="1" x14ac:dyDescent="0.3">
      <c r="A31" s="9" t="s">
        <v>70</v>
      </c>
      <c r="B31" s="69">
        <f>SUM(B32:B33)</f>
        <v>20010</v>
      </c>
      <c r="C31" s="69">
        <f>SUM(C32:C33)</f>
        <v>23010</v>
      </c>
      <c r="D31" s="69">
        <f>SUM(D32:D33)</f>
        <v>23010</v>
      </c>
    </row>
    <row r="32" spans="1:4" x14ac:dyDescent="0.3">
      <c r="A32" s="66" t="s">
        <v>71</v>
      </c>
      <c r="B32" s="8">
        <v>20000</v>
      </c>
      <c r="C32" s="8">
        <v>23000</v>
      </c>
      <c r="D32" s="8">
        <v>23000</v>
      </c>
    </row>
    <row r="33" spans="1:4" x14ac:dyDescent="0.3">
      <c r="A33" s="14" t="s">
        <v>79</v>
      </c>
      <c r="B33" s="8">
        <v>10</v>
      </c>
      <c r="C33" s="8">
        <v>10</v>
      </c>
      <c r="D33" s="8">
        <v>10</v>
      </c>
    </row>
    <row r="34" spans="1:4" s="71" customFormat="1" x14ac:dyDescent="0.3">
      <c r="A34" s="67" t="s">
        <v>74</v>
      </c>
      <c r="B34" s="69">
        <f>SUM(B35)</f>
        <v>500</v>
      </c>
      <c r="C34" s="69">
        <f>SUM(C35)</f>
        <v>500</v>
      </c>
      <c r="D34" s="69">
        <f>SUM(D35)</f>
        <v>500</v>
      </c>
    </row>
    <row r="35" spans="1:4" x14ac:dyDescent="0.3">
      <c r="A35" s="66" t="s">
        <v>75</v>
      </c>
      <c r="B35" s="8">
        <v>500</v>
      </c>
      <c r="C35" s="8">
        <v>500</v>
      </c>
      <c r="D35" s="8">
        <v>500</v>
      </c>
    </row>
    <row r="36" spans="1:4" s="71" customFormat="1" x14ac:dyDescent="0.3">
      <c r="A36" s="67" t="s">
        <v>80</v>
      </c>
      <c r="B36" s="69">
        <f>SUM(B37)</f>
        <v>30000</v>
      </c>
      <c r="C36" s="69">
        <f>SUM(C37)</f>
        <v>102436</v>
      </c>
      <c r="D36" s="69">
        <f>SUM(D37)</f>
        <v>102436</v>
      </c>
    </row>
    <row r="37" spans="1:4" x14ac:dyDescent="0.3">
      <c r="A37" s="68" t="s">
        <v>76</v>
      </c>
      <c r="B37" s="8">
        <v>30000</v>
      </c>
      <c r="C37" s="8">
        <v>102436</v>
      </c>
      <c r="D37" s="8">
        <v>102436</v>
      </c>
    </row>
  </sheetData>
  <mergeCells count="5">
    <mergeCell ref="A23:C23"/>
    <mergeCell ref="A3:D3"/>
    <mergeCell ref="A5:D5"/>
    <mergeCell ref="A7:D7"/>
    <mergeCell ref="A1:D1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sqref="A1:D1"/>
    </sheetView>
  </sheetViews>
  <sheetFormatPr defaultRowHeight="14.4" x14ac:dyDescent="0.3"/>
  <cols>
    <col min="1" max="1" width="50.88671875" customWidth="1"/>
    <col min="2" max="2" width="30.33203125" customWidth="1"/>
    <col min="3" max="3" width="31" customWidth="1"/>
    <col min="4" max="4" width="33" customWidth="1"/>
  </cols>
  <sheetData>
    <row r="1" spans="1:7" ht="42" customHeight="1" x14ac:dyDescent="0.3">
      <c r="A1" s="78" t="s">
        <v>97</v>
      </c>
      <c r="B1" s="78"/>
      <c r="C1" s="78"/>
      <c r="D1" s="78"/>
      <c r="E1" s="73"/>
      <c r="F1" s="73"/>
      <c r="G1" s="73"/>
    </row>
    <row r="2" spans="1:7" ht="18" customHeight="1" x14ac:dyDescent="0.3">
      <c r="A2" s="4"/>
      <c r="B2" s="4"/>
      <c r="C2" s="4"/>
      <c r="D2" s="4"/>
    </row>
    <row r="3" spans="1:7" ht="15.6" x14ac:dyDescent="0.3">
      <c r="A3" s="78" t="s">
        <v>17</v>
      </c>
      <c r="B3" s="78"/>
      <c r="C3" s="78"/>
      <c r="D3" s="78"/>
    </row>
    <row r="4" spans="1:7" ht="17.399999999999999" x14ac:dyDescent="0.3">
      <c r="A4" s="4"/>
      <c r="B4" s="4"/>
      <c r="C4" s="5"/>
      <c r="D4" s="5"/>
    </row>
    <row r="5" spans="1:7" ht="18" customHeight="1" x14ac:dyDescent="0.3">
      <c r="A5" s="78" t="s">
        <v>4</v>
      </c>
      <c r="B5" s="78"/>
      <c r="C5" s="78"/>
      <c r="D5" s="78"/>
    </row>
    <row r="6" spans="1:7" ht="17.399999999999999" x14ac:dyDescent="0.3">
      <c r="A6" s="4"/>
      <c r="B6" s="4"/>
      <c r="C6" s="5"/>
      <c r="D6" s="5"/>
    </row>
    <row r="7" spans="1:7" ht="15.6" customHeight="1" x14ac:dyDescent="0.3">
      <c r="A7" s="78" t="s">
        <v>12</v>
      </c>
      <c r="B7" s="78"/>
      <c r="C7" s="78"/>
      <c r="D7" s="78"/>
    </row>
    <row r="8" spans="1:7" ht="17.399999999999999" x14ac:dyDescent="0.3">
      <c r="A8" s="4"/>
      <c r="B8" s="4"/>
      <c r="C8" s="5"/>
      <c r="D8" s="5"/>
    </row>
    <row r="9" spans="1:7" x14ac:dyDescent="0.3">
      <c r="A9" s="16" t="s">
        <v>38</v>
      </c>
      <c r="B9" s="16" t="str">
        <f>SAŽETAK!F18</f>
        <v>Proračun za 2025.</v>
      </c>
      <c r="C9" s="16" t="str">
        <f>SAŽETAK!G18</f>
        <v>I. IZMJENA Proračuna za 2025.</v>
      </c>
      <c r="D9" s="16" t="str">
        <f>SAŽETAK!H18</f>
        <v>II. IZMJENA Proračuna za 2025.</v>
      </c>
    </row>
    <row r="10" spans="1:7" ht="15.75" customHeight="1" x14ac:dyDescent="0.3">
      <c r="A10" s="41" t="s">
        <v>13</v>
      </c>
      <c r="B10" s="69">
        <f>SUM(B11)</f>
        <v>1198310</v>
      </c>
      <c r="C10" s="69">
        <f>SUM(C11)</f>
        <v>1382246</v>
      </c>
      <c r="D10" s="69">
        <f>SUM(D11)</f>
        <v>1382246</v>
      </c>
    </row>
    <row r="11" spans="1:7" ht="15.75" customHeight="1" x14ac:dyDescent="0.3">
      <c r="A11" s="41" t="s">
        <v>56</v>
      </c>
      <c r="B11" s="8">
        <f>SUM(B12)</f>
        <v>1198310</v>
      </c>
      <c r="C11" s="8">
        <f t="shared" ref="C11:D11" si="0">SUM(C12)</f>
        <v>1382246</v>
      </c>
      <c r="D11" s="8">
        <f t="shared" si="0"/>
        <v>1382246</v>
      </c>
    </row>
    <row r="12" spans="1:7" x14ac:dyDescent="0.3">
      <c r="A12" s="45" t="s">
        <v>57</v>
      </c>
      <c r="B12" s="8">
        <v>1198310</v>
      </c>
      <c r="C12" s="8">
        <v>1382246</v>
      </c>
      <c r="D12" s="8">
        <v>1382246</v>
      </c>
    </row>
  </sheetData>
  <mergeCells count="4">
    <mergeCell ref="A3:D3"/>
    <mergeCell ref="A5:D5"/>
    <mergeCell ref="A7:D7"/>
    <mergeCell ref="A1:D1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sqref="A1:F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7.33203125" customWidth="1"/>
    <col min="4" max="4" width="25.33203125" customWidth="1"/>
    <col min="5" max="5" width="29" customWidth="1"/>
    <col min="6" max="6" width="28.77734375" customWidth="1"/>
  </cols>
  <sheetData>
    <row r="1" spans="1:7" ht="42" customHeight="1" x14ac:dyDescent="0.3">
      <c r="A1" s="78" t="s">
        <v>98</v>
      </c>
      <c r="B1" s="78"/>
      <c r="C1" s="78"/>
      <c r="D1" s="78"/>
      <c r="E1" s="78"/>
      <c r="F1" s="78"/>
      <c r="G1" s="73"/>
    </row>
    <row r="2" spans="1:7" ht="18" customHeight="1" x14ac:dyDescent="0.3">
      <c r="A2" s="4"/>
      <c r="B2" s="4"/>
      <c r="C2" s="4"/>
      <c r="D2" s="4"/>
      <c r="E2" s="4"/>
      <c r="F2" s="4"/>
    </row>
    <row r="3" spans="1:7" ht="15.75" customHeight="1" x14ac:dyDescent="0.3">
      <c r="A3" s="78" t="s">
        <v>17</v>
      </c>
      <c r="B3" s="78"/>
      <c r="C3" s="78"/>
      <c r="D3" s="78"/>
      <c r="E3" s="78"/>
      <c r="F3" s="78"/>
    </row>
    <row r="4" spans="1:7" ht="17.399999999999999" x14ac:dyDescent="0.3">
      <c r="A4" s="4"/>
      <c r="B4" s="4"/>
      <c r="C4" s="4"/>
      <c r="D4" s="4"/>
      <c r="E4" s="5"/>
      <c r="F4" s="5"/>
    </row>
    <row r="5" spans="1:7" ht="18" customHeight="1" x14ac:dyDescent="0.3">
      <c r="A5" s="78" t="s">
        <v>41</v>
      </c>
      <c r="B5" s="78"/>
      <c r="C5" s="78"/>
      <c r="D5" s="78"/>
      <c r="E5" s="78"/>
      <c r="F5" s="78"/>
    </row>
    <row r="6" spans="1:7" ht="17.399999999999999" x14ac:dyDescent="0.3">
      <c r="A6" s="4"/>
      <c r="B6" s="4"/>
      <c r="C6" s="4"/>
      <c r="D6" s="4"/>
      <c r="E6" s="5"/>
      <c r="F6" s="5"/>
    </row>
    <row r="7" spans="1:7" x14ac:dyDescent="0.3">
      <c r="A7" s="16" t="s">
        <v>5</v>
      </c>
      <c r="B7" s="15" t="s">
        <v>6</v>
      </c>
      <c r="C7" s="15" t="s">
        <v>27</v>
      </c>
      <c r="D7" s="16" t="str">
        <f>SAŽETAK!F18</f>
        <v>Proračun za 2025.</v>
      </c>
      <c r="E7" s="16" t="str">
        <f>SAŽETAK!G18</f>
        <v>I. IZMJENA Proračuna za 2025.</v>
      </c>
      <c r="F7" s="16" t="str">
        <f>SAŽETAK!H18</f>
        <v>II. IZMJENA Proračuna za 2025.</v>
      </c>
    </row>
    <row r="8" spans="1:7" x14ac:dyDescent="0.3">
      <c r="A8" s="30"/>
      <c r="B8" s="31"/>
      <c r="C8" s="29" t="s">
        <v>43</v>
      </c>
      <c r="D8" s="70"/>
      <c r="E8" s="30"/>
      <c r="F8" s="30"/>
    </row>
    <row r="9" spans="1:7" x14ac:dyDescent="0.3">
      <c r="A9" s="9">
        <v>8</v>
      </c>
      <c r="B9" s="9"/>
      <c r="C9" s="9" t="s">
        <v>14</v>
      </c>
      <c r="D9" s="8"/>
      <c r="E9" s="8"/>
      <c r="F9" s="8"/>
    </row>
    <row r="10" spans="1:7" x14ac:dyDescent="0.3">
      <c r="A10" s="9"/>
      <c r="B10" s="12">
        <v>84</v>
      </c>
      <c r="C10" s="12" t="s">
        <v>21</v>
      </c>
      <c r="D10" s="8"/>
      <c r="E10" s="8"/>
      <c r="F10" s="8"/>
    </row>
    <row r="11" spans="1:7" x14ac:dyDescent="0.3">
      <c r="A11" s="9"/>
      <c r="B11" s="12"/>
      <c r="C11" s="33"/>
      <c r="D11" s="8"/>
      <c r="E11" s="8"/>
      <c r="F11" s="8"/>
    </row>
    <row r="12" spans="1:7" x14ac:dyDescent="0.3">
      <c r="A12" s="9"/>
      <c r="B12" s="12"/>
      <c r="C12" s="29" t="s">
        <v>46</v>
      </c>
      <c r="D12" s="69">
        <f t="shared" ref="D12:F13" si="0">SUM(D13)</f>
        <v>25500</v>
      </c>
      <c r="E12" s="69">
        <f t="shared" si="0"/>
        <v>25500</v>
      </c>
      <c r="F12" s="69">
        <f t="shared" si="0"/>
        <v>25500</v>
      </c>
    </row>
    <row r="13" spans="1:7" ht="26.4" x14ac:dyDescent="0.3">
      <c r="A13" s="11">
        <v>5</v>
      </c>
      <c r="B13" s="11"/>
      <c r="C13" s="20" t="s">
        <v>15</v>
      </c>
      <c r="D13" s="8">
        <f t="shared" si="0"/>
        <v>25500</v>
      </c>
      <c r="E13" s="8">
        <f t="shared" si="0"/>
        <v>25500</v>
      </c>
      <c r="F13" s="8">
        <f t="shared" si="0"/>
        <v>25500</v>
      </c>
    </row>
    <row r="14" spans="1:7" ht="26.4" x14ac:dyDescent="0.3">
      <c r="A14" s="12"/>
      <c r="B14" s="12">
        <v>54</v>
      </c>
      <c r="C14" s="21" t="s">
        <v>22</v>
      </c>
      <c r="D14" s="8">
        <v>25500</v>
      </c>
      <c r="E14" s="8">
        <v>25500</v>
      </c>
      <c r="F14" s="8">
        <v>25500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sqref="A1:D1"/>
    </sheetView>
  </sheetViews>
  <sheetFormatPr defaultRowHeight="14.4" x14ac:dyDescent="0.3"/>
  <cols>
    <col min="1" max="1" width="44.44140625" customWidth="1"/>
    <col min="2" max="2" width="25.33203125" customWidth="1"/>
    <col min="3" max="3" width="31.21875" customWidth="1"/>
    <col min="4" max="4" width="31.33203125" customWidth="1"/>
  </cols>
  <sheetData>
    <row r="1" spans="1:7" ht="42" customHeight="1" x14ac:dyDescent="0.3">
      <c r="A1" s="78" t="s">
        <v>99</v>
      </c>
      <c r="B1" s="78"/>
      <c r="C1" s="78"/>
      <c r="D1" s="78"/>
      <c r="E1" s="34"/>
      <c r="F1" s="34"/>
      <c r="G1" s="34"/>
    </row>
    <row r="2" spans="1:7" ht="18" customHeight="1" x14ac:dyDescent="0.3">
      <c r="A2" s="4"/>
      <c r="B2" s="4"/>
      <c r="C2" s="4"/>
      <c r="D2" s="4"/>
    </row>
    <row r="3" spans="1:7" ht="15.75" customHeight="1" x14ac:dyDescent="0.3">
      <c r="A3" s="78" t="s">
        <v>17</v>
      </c>
      <c r="B3" s="78"/>
      <c r="C3" s="78"/>
      <c r="D3" s="78"/>
    </row>
    <row r="4" spans="1:7" ht="17.399999999999999" customHeight="1" x14ac:dyDescent="0.3">
      <c r="A4" s="78"/>
      <c r="B4" s="78"/>
      <c r="C4" s="78"/>
      <c r="D4" s="78"/>
    </row>
    <row r="5" spans="1:7" ht="18" customHeight="1" x14ac:dyDescent="0.3">
      <c r="A5" s="78" t="s">
        <v>42</v>
      </c>
      <c r="B5" s="78"/>
      <c r="C5" s="78"/>
      <c r="D5" s="78"/>
    </row>
    <row r="6" spans="1:7" ht="17.399999999999999" x14ac:dyDescent="0.3">
      <c r="A6" s="4"/>
      <c r="B6" s="4"/>
      <c r="C6" s="5"/>
      <c r="D6" s="5"/>
    </row>
    <row r="7" spans="1:7" x14ac:dyDescent="0.3">
      <c r="A7" s="15" t="s">
        <v>38</v>
      </c>
      <c r="B7" s="16" t="str">
        <f>SAŽETAK!F18</f>
        <v>Proračun za 2025.</v>
      </c>
      <c r="C7" s="16" t="str">
        <f>SAŽETAK!G18</f>
        <v>I. IZMJENA Proračuna za 2025.</v>
      </c>
      <c r="D7" s="16" t="str">
        <f>SAŽETAK!H18</f>
        <v>II. IZMJENA Proračuna za 2025.</v>
      </c>
    </row>
    <row r="8" spans="1:7" x14ac:dyDescent="0.3">
      <c r="A8" s="9" t="s">
        <v>43</v>
      </c>
      <c r="B8" s="69"/>
      <c r="C8" s="8"/>
      <c r="D8" s="8"/>
    </row>
    <row r="9" spans="1:7" x14ac:dyDescent="0.3">
      <c r="A9" s="9" t="s">
        <v>44</v>
      </c>
      <c r="B9" s="69"/>
      <c r="C9" s="69"/>
      <c r="D9" s="69"/>
    </row>
    <row r="10" spans="1:7" x14ac:dyDescent="0.3">
      <c r="A10" s="13" t="s">
        <v>45</v>
      </c>
      <c r="B10" s="8"/>
      <c r="C10" s="8"/>
      <c r="D10" s="8"/>
    </row>
    <row r="11" spans="1:7" x14ac:dyDescent="0.3">
      <c r="A11" s="13"/>
      <c r="B11" s="8"/>
      <c r="C11" s="8"/>
      <c r="D11" s="8"/>
    </row>
    <row r="12" spans="1:7" x14ac:dyDescent="0.3">
      <c r="A12" s="9" t="s">
        <v>46</v>
      </c>
      <c r="B12" s="69">
        <f t="shared" ref="B12:D13" si="0">SUM(B13)</f>
        <v>25500</v>
      </c>
      <c r="C12" s="69">
        <f t="shared" si="0"/>
        <v>25500</v>
      </c>
      <c r="D12" s="69">
        <f t="shared" si="0"/>
        <v>25500</v>
      </c>
    </row>
    <row r="13" spans="1:7" x14ac:dyDescent="0.3">
      <c r="A13" s="20" t="s">
        <v>39</v>
      </c>
      <c r="B13" s="69">
        <f t="shared" si="0"/>
        <v>25500</v>
      </c>
      <c r="C13" s="69">
        <f t="shared" si="0"/>
        <v>25500</v>
      </c>
      <c r="D13" s="69">
        <f t="shared" si="0"/>
        <v>25500</v>
      </c>
    </row>
    <row r="14" spans="1:7" x14ac:dyDescent="0.3">
      <c r="A14" s="10" t="s">
        <v>40</v>
      </c>
      <c r="B14" s="8">
        <v>25500</v>
      </c>
      <c r="C14" s="8">
        <v>25500</v>
      </c>
      <c r="D14" s="8">
        <v>25500</v>
      </c>
    </row>
  </sheetData>
  <mergeCells count="3">
    <mergeCell ref="A1:D1"/>
    <mergeCell ref="A3:D4"/>
    <mergeCell ref="A5:D5"/>
  </mergeCells>
  <pageMargins left="0.7" right="0.7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topLeftCell="A19" workbookViewId="0">
      <selection activeCell="C39" sqref="C39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50.109375" customWidth="1"/>
    <col min="5" max="5" width="37.33203125" customWidth="1"/>
    <col min="6" max="6" width="41.109375" customWidth="1"/>
    <col min="7" max="7" width="42.21875" customWidth="1"/>
  </cols>
  <sheetData>
    <row r="1" spans="1:7" ht="42" customHeight="1" x14ac:dyDescent="0.3">
      <c r="A1" s="78" t="s">
        <v>95</v>
      </c>
      <c r="B1" s="78"/>
      <c r="C1" s="78"/>
      <c r="D1" s="78"/>
      <c r="E1" s="78"/>
      <c r="F1" s="78"/>
      <c r="G1" s="78"/>
    </row>
    <row r="2" spans="1:7" ht="17.399999999999999" x14ac:dyDescent="0.3">
      <c r="A2" s="4"/>
      <c r="B2" s="4"/>
      <c r="C2" s="4"/>
      <c r="D2" s="4"/>
      <c r="E2" s="4"/>
      <c r="F2" s="5"/>
      <c r="G2" s="5"/>
    </row>
    <row r="3" spans="1:7" ht="18" customHeight="1" x14ac:dyDescent="0.3">
      <c r="A3" s="78" t="s">
        <v>16</v>
      </c>
      <c r="B3" s="78"/>
      <c r="C3" s="78"/>
      <c r="D3" s="78"/>
      <c r="E3" s="78"/>
      <c r="F3" s="78"/>
      <c r="G3" s="78"/>
    </row>
    <row r="4" spans="1:7" ht="17.399999999999999" x14ac:dyDescent="0.3">
      <c r="A4" s="4"/>
      <c r="B4" s="4"/>
      <c r="C4" s="4"/>
      <c r="D4" s="4"/>
      <c r="E4" s="4"/>
      <c r="F4" s="5"/>
      <c r="G4" s="5"/>
    </row>
    <row r="5" spans="1:7" x14ac:dyDescent="0.3">
      <c r="A5" s="100" t="s">
        <v>18</v>
      </c>
      <c r="B5" s="101"/>
      <c r="C5" s="102"/>
      <c r="D5" s="15" t="s">
        <v>19</v>
      </c>
      <c r="E5" s="16" t="str">
        <f>SAŽETAK!F18</f>
        <v>Proračun za 2025.</v>
      </c>
      <c r="F5" s="16" t="str">
        <f>SAŽETAK!G18</f>
        <v>I. IZMJENA Proračuna za 2025.</v>
      </c>
      <c r="G5" s="16" t="str">
        <f>SAŽETAK!H18</f>
        <v>II. IZMJENA Proračuna za 2025.</v>
      </c>
    </row>
    <row r="6" spans="1:7" ht="27" customHeight="1" x14ac:dyDescent="0.3">
      <c r="A6" s="99" t="s">
        <v>89</v>
      </c>
      <c r="B6" s="99"/>
      <c r="C6" s="99"/>
      <c r="D6" s="57" t="s">
        <v>58</v>
      </c>
      <c r="E6" s="42"/>
      <c r="F6" s="44"/>
      <c r="G6" s="44"/>
    </row>
    <row r="7" spans="1:7" ht="27" customHeight="1" x14ac:dyDescent="0.3">
      <c r="A7" s="99" t="s">
        <v>90</v>
      </c>
      <c r="B7" s="99"/>
      <c r="C7" s="99"/>
      <c r="D7" s="57" t="s">
        <v>59</v>
      </c>
      <c r="E7" s="42"/>
      <c r="F7" s="44"/>
      <c r="G7" s="44"/>
    </row>
    <row r="8" spans="1:7" ht="13.95" customHeight="1" x14ac:dyDescent="0.3">
      <c r="A8" s="94" t="s">
        <v>60</v>
      </c>
      <c r="B8" s="94"/>
      <c r="C8" s="94"/>
      <c r="D8" s="58" t="s">
        <v>61</v>
      </c>
      <c r="E8" s="52">
        <f>SUM(E9,E13,E15)</f>
        <v>1119300</v>
      </c>
      <c r="F8" s="52">
        <f>SUM(F9,F13,F15)</f>
        <v>1227800</v>
      </c>
      <c r="G8" s="52">
        <f>SUM(G9,G13,G15)</f>
        <v>1227800</v>
      </c>
    </row>
    <row r="9" spans="1:7" x14ac:dyDescent="0.3">
      <c r="A9" s="95">
        <v>3</v>
      </c>
      <c r="B9" s="95"/>
      <c r="C9" s="95"/>
      <c r="D9" s="59" t="s">
        <v>9</v>
      </c>
      <c r="E9" s="42">
        <f>SUM(E10:E12)</f>
        <v>1080300</v>
      </c>
      <c r="F9" s="42">
        <f>SUM(F10:F12)</f>
        <v>1188800</v>
      </c>
      <c r="G9" s="42">
        <f>SUM(G10:G12)</f>
        <v>1178800</v>
      </c>
    </row>
    <row r="10" spans="1:7" x14ac:dyDescent="0.3">
      <c r="A10" s="93">
        <v>31</v>
      </c>
      <c r="B10" s="93"/>
      <c r="C10" s="93"/>
      <c r="D10" s="59" t="s">
        <v>10</v>
      </c>
      <c r="E10" s="42">
        <v>985700</v>
      </c>
      <c r="F10" s="55">
        <v>1088700</v>
      </c>
      <c r="G10" s="55">
        <v>1065000</v>
      </c>
    </row>
    <row r="11" spans="1:7" x14ac:dyDescent="0.3">
      <c r="A11" s="93">
        <v>32</v>
      </c>
      <c r="B11" s="93"/>
      <c r="C11" s="93"/>
      <c r="D11" s="59" t="s">
        <v>20</v>
      </c>
      <c r="E11" s="42">
        <v>93200</v>
      </c>
      <c r="F11" s="55">
        <v>98700</v>
      </c>
      <c r="G11" s="55">
        <v>112400</v>
      </c>
    </row>
    <row r="12" spans="1:7" x14ac:dyDescent="0.3">
      <c r="A12" s="60">
        <v>34</v>
      </c>
      <c r="B12" s="61"/>
      <c r="C12" s="62"/>
      <c r="D12" s="59" t="s">
        <v>55</v>
      </c>
      <c r="E12" s="42">
        <v>1400</v>
      </c>
      <c r="F12" s="55">
        <v>1400</v>
      </c>
      <c r="G12" s="55">
        <v>1400</v>
      </c>
    </row>
    <row r="13" spans="1:7" ht="26.4" x14ac:dyDescent="0.3">
      <c r="A13" s="60">
        <v>4</v>
      </c>
      <c r="B13" s="61"/>
      <c r="C13" s="62"/>
      <c r="D13" s="59" t="s">
        <v>11</v>
      </c>
      <c r="E13" s="42">
        <f>SUM(E14)</f>
        <v>13500</v>
      </c>
      <c r="F13" s="42">
        <f>SUM(F14)</f>
        <v>13500</v>
      </c>
      <c r="G13" s="42">
        <f>SUM(G14)</f>
        <v>23500</v>
      </c>
    </row>
    <row r="14" spans="1:7" ht="26.4" x14ac:dyDescent="0.3">
      <c r="A14" s="60">
        <v>42</v>
      </c>
      <c r="B14" s="61"/>
      <c r="C14" s="62"/>
      <c r="D14" s="59" t="s">
        <v>26</v>
      </c>
      <c r="E14" s="42">
        <v>13500</v>
      </c>
      <c r="F14" s="55">
        <v>13500</v>
      </c>
      <c r="G14" s="55">
        <v>23500</v>
      </c>
    </row>
    <row r="15" spans="1:7" ht="25.95" customHeight="1" x14ac:dyDescent="0.3">
      <c r="A15" s="96">
        <v>5</v>
      </c>
      <c r="B15" s="97"/>
      <c r="C15" s="98"/>
      <c r="D15" s="59" t="s">
        <v>15</v>
      </c>
      <c r="E15" s="42">
        <f>SUM(E16)</f>
        <v>25500</v>
      </c>
      <c r="F15" s="42">
        <f>SUM(F16)</f>
        <v>25500</v>
      </c>
      <c r="G15" s="42">
        <f>SUM(G16)</f>
        <v>25500</v>
      </c>
    </row>
    <row r="16" spans="1:7" ht="30" customHeight="1" x14ac:dyDescent="0.3">
      <c r="A16" s="96">
        <v>54</v>
      </c>
      <c r="B16" s="97"/>
      <c r="C16" s="98"/>
      <c r="D16" s="21" t="s">
        <v>22</v>
      </c>
      <c r="E16" s="42">
        <v>25500</v>
      </c>
      <c r="F16" s="64">
        <v>25500</v>
      </c>
      <c r="G16" s="64">
        <v>25500</v>
      </c>
    </row>
    <row r="17" spans="1:7" ht="13.95" customHeight="1" x14ac:dyDescent="0.3">
      <c r="A17" s="94" t="s">
        <v>60</v>
      </c>
      <c r="B17" s="94"/>
      <c r="C17" s="94"/>
      <c r="D17" s="58" t="s">
        <v>53</v>
      </c>
      <c r="E17" s="52">
        <f>SUM(E18,E20)</f>
        <v>54000</v>
      </c>
      <c r="F17" s="52">
        <f>SUM(F18,F20)</f>
        <v>54000</v>
      </c>
      <c r="G17" s="52">
        <f>SUM(G18,G20)</f>
        <v>54000</v>
      </c>
    </row>
    <row r="18" spans="1:7" x14ac:dyDescent="0.3">
      <c r="A18" s="95">
        <v>3</v>
      </c>
      <c r="B18" s="95"/>
      <c r="C18" s="95"/>
      <c r="D18" s="59" t="s">
        <v>9</v>
      </c>
      <c r="E18" s="42">
        <f>SUM(E19:E19)</f>
        <v>38000</v>
      </c>
      <c r="F18" s="42">
        <f>SUM(F19:F19)</f>
        <v>38000</v>
      </c>
      <c r="G18" s="42">
        <f>SUM(G19:G19)</f>
        <v>38000</v>
      </c>
    </row>
    <row r="19" spans="1:7" x14ac:dyDescent="0.3">
      <c r="A19" s="93">
        <v>32</v>
      </c>
      <c r="B19" s="93"/>
      <c r="C19" s="93"/>
      <c r="D19" s="59" t="s">
        <v>20</v>
      </c>
      <c r="E19" s="42">
        <v>38000</v>
      </c>
      <c r="F19" s="55">
        <v>38000</v>
      </c>
      <c r="G19" s="55">
        <v>38000</v>
      </c>
    </row>
    <row r="20" spans="1:7" ht="26.4" x14ac:dyDescent="0.3">
      <c r="A20" s="60">
        <v>4</v>
      </c>
      <c r="B20" s="61"/>
      <c r="C20" s="62"/>
      <c r="D20" s="59" t="s">
        <v>11</v>
      </c>
      <c r="E20" s="42">
        <f>SUM(E21)</f>
        <v>16000</v>
      </c>
      <c r="F20" s="42">
        <f>SUM(F21)</f>
        <v>16000</v>
      </c>
      <c r="G20" s="42">
        <f>SUM(G21)</f>
        <v>16000</v>
      </c>
    </row>
    <row r="21" spans="1:7" ht="26.4" x14ac:dyDescent="0.3">
      <c r="A21" s="60">
        <v>42</v>
      </c>
      <c r="B21" s="61"/>
      <c r="C21" s="62"/>
      <c r="D21" s="59" t="s">
        <v>26</v>
      </c>
      <c r="E21" s="42">
        <v>16000</v>
      </c>
      <c r="F21" s="55">
        <v>16000</v>
      </c>
      <c r="G21" s="55">
        <v>16000</v>
      </c>
    </row>
    <row r="22" spans="1:7" ht="13.95" customHeight="1" x14ac:dyDescent="0.3">
      <c r="A22" s="94" t="s">
        <v>60</v>
      </c>
      <c r="B22" s="94"/>
      <c r="C22" s="94"/>
      <c r="D22" s="63" t="s">
        <v>62</v>
      </c>
      <c r="E22" s="52">
        <f>SUM(E23)</f>
        <v>500</v>
      </c>
      <c r="F22" s="52">
        <f t="shared" ref="F22:G22" si="0">SUM(F23)</f>
        <v>500</v>
      </c>
      <c r="G22" s="52">
        <f t="shared" si="0"/>
        <v>500</v>
      </c>
    </row>
    <row r="23" spans="1:7" x14ac:dyDescent="0.3">
      <c r="A23" s="95">
        <v>3</v>
      </c>
      <c r="B23" s="95"/>
      <c r="C23" s="95"/>
      <c r="D23" s="59" t="s">
        <v>9</v>
      </c>
      <c r="E23" s="44">
        <f>SUM(E24)</f>
        <v>500</v>
      </c>
      <c r="F23" s="44">
        <f t="shared" ref="F23:G23" si="1">SUM(F24)</f>
        <v>500</v>
      </c>
      <c r="G23" s="44">
        <f t="shared" si="1"/>
        <v>500</v>
      </c>
    </row>
    <row r="24" spans="1:7" x14ac:dyDescent="0.3">
      <c r="A24" s="93">
        <v>32</v>
      </c>
      <c r="B24" s="93"/>
      <c r="C24" s="93"/>
      <c r="D24" s="59" t="s">
        <v>20</v>
      </c>
      <c r="E24" s="44">
        <v>500</v>
      </c>
      <c r="F24" s="44">
        <v>500</v>
      </c>
      <c r="G24" s="44">
        <v>500</v>
      </c>
    </row>
    <row r="25" spans="1:7" ht="26.4" x14ac:dyDescent="0.3">
      <c r="A25" s="96">
        <v>4</v>
      </c>
      <c r="B25" s="97"/>
      <c r="C25" s="98"/>
      <c r="D25" s="59" t="s">
        <v>11</v>
      </c>
      <c r="E25" s="44"/>
      <c r="F25" s="44"/>
      <c r="G25" s="44"/>
    </row>
    <row r="26" spans="1:7" ht="26.4" x14ac:dyDescent="0.3">
      <c r="A26" s="96">
        <v>42</v>
      </c>
      <c r="B26" s="97"/>
      <c r="C26" s="98"/>
      <c r="D26" s="59" t="s">
        <v>26</v>
      </c>
      <c r="E26" s="44"/>
      <c r="F26" s="44"/>
      <c r="G26" s="44"/>
    </row>
    <row r="27" spans="1:7" ht="13.95" customHeight="1" x14ac:dyDescent="0.3">
      <c r="A27" s="94" t="s">
        <v>60</v>
      </c>
      <c r="B27" s="94"/>
      <c r="C27" s="94"/>
      <c r="D27" s="63" t="s">
        <v>63</v>
      </c>
      <c r="E27" s="52">
        <f>SUM(E28,E30)</f>
        <v>30000</v>
      </c>
      <c r="F27" s="52">
        <f>SUM(F28,F30)</f>
        <v>102436</v>
      </c>
      <c r="G27" s="52">
        <f>SUM(G28,G30)</f>
        <v>102436</v>
      </c>
    </row>
    <row r="28" spans="1:7" ht="13.95" customHeight="1" x14ac:dyDescent="0.3">
      <c r="A28" s="95">
        <v>3</v>
      </c>
      <c r="B28" s="95"/>
      <c r="C28" s="95"/>
      <c r="D28" s="59" t="s">
        <v>9</v>
      </c>
      <c r="E28" s="44">
        <f>SUM(E29)</f>
        <v>15000</v>
      </c>
      <c r="F28" s="44">
        <f>SUM(F29)</f>
        <v>70436</v>
      </c>
      <c r="G28" s="44">
        <f>SUM(G29)</f>
        <v>68936</v>
      </c>
    </row>
    <row r="29" spans="1:7" ht="13.95" customHeight="1" x14ac:dyDescent="0.3">
      <c r="A29" s="93">
        <v>32</v>
      </c>
      <c r="B29" s="93"/>
      <c r="C29" s="93"/>
      <c r="D29" s="59" t="s">
        <v>20</v>
      </c>
      <c r="E29" s="44">
        <v>15000</v>
      </c>
      <c r="F29" s="44">
        <v>70436</v>
      </c>
      <c r="G29" s="44">
        <v>68936</v>
      </c>
    </row>
    <row r="30" spans="1:7" x14ac:dyDescent="0.3">
      <c r="A30" s="95">
        <v>4</v>
      </c>
      <c r="B30" s="95"/>
      <c r="C30" s="95"/>
      <c r="D30" s="59" t="s">
        <v>11</v>
      </c>
      <c r="E30" s="44">
        <f>SUM(E31)</f>
        <v>15000</v>
      </c>
      <c r="F30" s="44">
        <f>SUM(F31)</f>
        <v>32000</v>
      </c>
      <c r="G30" s="44">
        <f>SUM(G31)</f>
        <v>33500</v>
      </c>
    </row>
    <row r="31" spans="1:7" x14ac:dyDescent="0.3">
      <c r="A31" s="93">
        <v>42</v>
      </c>
      <c r="B31" s="93"/>
      <c r="C31" s="93"/>
      <c r="D31" s="59" t="s">
        <v>26</v>
      </c>
      <c r="E31" s="44">
        <v>15000</v>
      </c>
      <c r="F31" s="44">
        <v>32000</v>
      </c>
      <c r="G31" s="44">
        <v>33500</v>
      </c>
    </row>
    <row r="32" spans="1:7" ht="13.95" customHeight="1" x14ac:dyDescent="0.3">
      <c r="A32" s="94" t="s">
        <v>60</v>
      </c>
      <c r="B32" s="94"/>
      <c r="C32" s="94"/>
      <c r="D32" s="63" t="s">
        <v>64</v>
      </c>
      <c r="E32" s="52">
        <f>SUM(E33,E35)</f>
        <v>20010</v>
      </c>
      <c r="F32" s="52">
        <f>SUM(F33,F35)</f>
        <v>23010</v>
      </c>
      <c r="G32" s="52">
        <f>SUM(G33,G35)</f>
        <v>23010</v>
      </c>
    </row>
    <row r="33" spans="1:7" x14ac:dyDescent="0.3">
      <c r="A33" s="95">
        <v>3</v>
      </c>
      <c r="B33" s="95"/>
      <c r="C33" s="95"/>
      <c r="D33" s="59" t="s">
        <v>9</v>
      </c>
      <c r="E33" s="44">
        <f>SUM(E34)</f>
        <v>13010</v>
      </c>
      <c r="F33" s="44">
        <f>SUM(F34)</f>
        <v>16010</v>
      </c>
      <c r="G33" s="44">
        <f>SUM(G34)</f>
        <v>15010</v>
      </c>
    </row>
    <row r="34" spans="1:7" x14ac:dyDescent="0.3">
      <c r="A34" s="93">
        <v>32</v>
      </c>
      <c r="B34" s="93"/>
      <c r="C34" s="93"/>
      <c r="D34" s="59" t="s">
        <v>20</v>
      </c>
      <c r="E34" s="44">
        <v>13010</v>
      </c>
      <c r="F34" s="44">
        <v>16010</v>
      </c>
      <c r="G34" s="44">
        <v>15010</v>
      </c>
    </row>
    <row r="35" spans="1:7" x14ac:dyDescent="0.3">
      <c r="A35" s="60">
        <v>4</v>
      </c>
      <c r="B35" s="61"/>
      <c r="C35" s="62"/>
      <c r="D35" s="59" t="s">
        <v>11</v>
      </c>
      <c r="E35" s="44">
        <f>SUM(E36)</f>
        <v>7000</v>
      </c>
      <c r="F35" s="44">
        <f>SUM(F36)</f>
        <v>7000</v>
      </c>
      <c r="G35" s="44">
        <f>SUM(G36)</f>
        <v>8000</v>
      </c>
    </row>
    <row r="36" spans="1:7" x14ac:dyDescent="0.3">
      <c r="A36" s="60">
        <v>42</v>
      </c>
      <c r="B36" s="61"/>
      <c r="C36" s="62"/>
      <c r="D36" s="59" t="s">
        <v>26</v>
      </c>
      <c r="E36" s="44">
        <v>7000</v>
      </c>
      <c r="F36" s="44">
        <v>7000</v>
      </c>
      <c r="G36" s="44">
        <v>8000</v>
      </c>
    </row>
    <row r="38" spans="1:7" x14ac:dyDescent="0.3">
      <c r="B38" s="65"/>
      <c r="C38" s="53" t="s">
        <v>100</v>
      </c>
      <c r="D38" s="53"/>
    </row>
    <row r="39" spans="1:7" x14ac:dyDescent="0.3">
      <c r="B39" s="65"/>
      <c r="C39" s="53" t="s">
        <v>101</v>
      </c>
      <c r="D39" s="53"/>
    </row>
    <row r="40" spans="1:7" x14ac:dyDescent="0.3">
      <c r="B40" s="53"/>
      <c r="C40" s="53" t="s">
        <v>65</v>
      </c>
      <c r="D40" s="53"/>
      <c r="G40" s="71" t="s">
        <v>92</v>
      </c>
    </row>
    <row r="41" spans="1:7" x14ac:dyDescent="0.3">
      <c r="B41" s="53"/>
      <c r="C41" s="53" t="s">
        <v>66</v>
      </c>
      <c r="D41" s="53"/>
      <c r="G41" s="71" t="s">
        <v>93</v>
      </c>
    </row>
  </sheetData>
  <mergeCells count="27">
    <mergeCell ref="A6:C6"/>
    <mergeCell ref="A7:C7"/>
    <mergeCell ref="A5:C5"/>
    <mergeCell ref="A1:G1"/>
    <mergeCell ref="A3:G3"/>
    <mergeCell ref="A8:C8"/>
    <mergeCell ref="A9:C9"/>
    <mergeCell ref="A11:C11"/>
    <mergeCell ref="A10:C10"/>
    <mergeCell ref="A18:C18"/>
    <mergeCell ref="A15:C15"/>
    <mergeCell ref="A16:C16"/>
    <mergeCell ref="A17:C17"/>
    <mergeCell ref="A26:C26"/>
    <mergeCell ref="A33:C33"/>
    <mergeCell ref="A34:C34"/>
    <mergeCell ref="A27:C27"/>
    <mergeCell ref="A28:C28"/>
    <mergeCell ref="A29:C29"/>
    <mergeCell ref="A30:C30"/>
    <mergeCell ref="A31:C31"/>
    <mergeCell ref="A32:C32"/>
    <mergeCell ref="A19:C19"/>
    <mergeCell ref="A22:C22"/>
    <mergeCell ref="A23:C23"/>
    <mergeCell ref="A24:C24"/>
    <mergeCell ref="A25:C25"/>
  </mergeCells>
  <pageMargins left="0.7" right="0.7" top="0.75" bottom="0.75" header="0.3" footer="0.3"/>
  <pageSetup paperSize="9" scale="59" orientation="landscape" r:id="rId1"/>
  <ignoredErrors>
    <ignoredError sqref="E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2025-12-03T11:12:30Z</cp:lastPrinted>
  <dcterms:created xsi:type="dcterms:W3CDTF">2022-08-12T12:51:27Z</dcterms:created>
  <dcterms:modified xsi:type="dcterms:W3CDTF">2025-12-18T11:42:08Z</dcterms:modified>
</cp:coreProperties>
</file>