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8" l="1"/>
  <c r="G26" i="7"/>
  <c r="G41" i="7"/>
  <c r="G40" i="7" s="1"/>
  <c r="G38" i="7"/>
  <c r="G36" i="7"/>
  <c r="G33" i="7"/>
  <c r="G31" i="7"/>
  <c r="G29" i="7"/>
  <c r="G28" i="7" s="1"/>
  <c r="G24" i="7"/>
  <c r="G23" i="7" s="1"/>
  <c r="G21" i="7"/>
  <c r="G19" i="7"/>
  <c r="G18" i="7" s="1"/>
  <c r="G16" i="7"/>
  <c r="G10" i="7"/>
  <c r="D15" i="9"/>
  <c r="D13" i="9"/>
  <c r="D12" i="9"/>
  <c r="D9" i="9"/>
  <c r="D8" i="9" s="1"/>
  <c r="F13" i="6"/>
  <c r="F12" i="6" s="1"/>
  <c r="F9" i="6"/>
  <c r="F8" i="6" s="1"/>
  <c r="D11" i="5"/>
  <c r="D10" i="5" s="1"/>
  <c r="D38" i="8"/>
  <c r="D36" i="8"/>
  <c r="D34" i="8"/>
  <c r="D31" i="8"/>
  <c r="D20" i="8"/>
  <c r="D18" i="8"/>
  <c r="D15" i="8"/>
  <c r="D13" i="8"/>
  <c r="D11" i="8"/>
  <c r="F28" i="3"/>
  <c r="F24" i="3"/>
  <c r="F11" i="3"/>
  <c r="F10" i="3" s="1"/>
  <c r="H37" i="10"/>
  <c r="H21" i="10"/>
  <c r="H11" i="10"/>
  <c r="H8" i="10"/>
  <c r="C36" i="8"/>
  <c r="B36" i="8"/>
  <c r="G35" i="7" l="1"/>
  <c r="G9" i="7"/>
  <c r="D26" i="8"/>
  <c r="D10" i="8"/>
  <c r="F23" i="3"/>
  <c r="H14" i="10"/>
  <c r="H22" i="10" s="1"/>
  <c r="H28" i="10" s="1"/>
  <c r="H29" i="10" s="1"/>
  <c r="C38" i="8"/>
  <c r="C34" i="8"/>
  <c r="C31" i="8"/>
  <c r="C29" i="8"/>
  <c r="C27" i="8"/>
  <c r="C20" i="8"/>
  <c r="C18" i="8"/>
  <c r="C15" i="8"/>
  <c r="C13" i="8"/>
  <c r="C11" i="8"/>
  <c r="F24" i="7"/>
  <c r="F23" i="7" s="1"/>
  <c r="F31" i="7"/>
  <c r="F29" i="7"/>
  <c r="F41" i="7"/>
  <c r="F40" i="7" s="1"/>
  <c r="F38" i="7"/>
  <c r="F36" i="7"/>
  <c r="F33" i="7"/>
  <c r="F28" i="7" s="1"/>
  <c r="F21" i="7"/>
  <c r="F19" i="7"/>
  <c r="F16" i="7"/>
  <c r="F10" i="7"/>
  <c r="C15" i="9"/>
  <c r="C13" i="9"/>
  <c r="C12" i="9"/>
  <c r="C9" i="9"/>
  <c r="C8" i="9" s="1"/>
  <c r="E13" i="6"/>
  <c r="E12" i="6" s="1"/>
  <c r="E9" i="6"/>
  <c r="E8" i="6" s="1"/>
  <c r="C10" i="5"/>
  <c r="C11" i="5"/>
  <c r="E28" i="3"/>
  <c r="E24" i="3"/>
  <c r="E11" i="3"/>
  <c r="E10" i="3" s="1"/>
  <c r="G37" i="10"/>
  <c r="G21" i="10"/>
  <c r="G11" i="10"/>
  <c r="G8" i="10"/>
  <c r="E41" i="7"/>
  <c r="E40" i="7" s="1"/>
  <c r="E16" i="7"/>
  <c r="E33" i="7"/>
  <c r="E28" i="7" s="1"/>
  <c r="E38" i="7"/>
  <c r="E36" i="7"/>
  <c r="E21" i="7"/>
  <c r="E10" i="7"/>
  <c r="B13" i="9"/>
  <c r="B12" i="9" s="1"/>
  <c r="B15" i="9"/>
  <c r="B9" i="9"/>
  <c r="B8" i="9" s="1"/>
  <c r="D13" i="6"/>
  <c r="D12" i="6" s="1"/>
  <c r="D9" i="6"/>
  <c r="D8" i="6" s="1"/>
  <c r="B38" i="8"/>
  <c r="B34" i="8"/>
  <c r="B31" i="8"/>
  <c r="B29" i="8"/>
  <c r="B27" i="8"/>
  <c r="B26" i="8" s="1"/>
  <c r="B20" i="8"/>
  <c r="B18" i="8"/>
  <c r="B15" i="8"/>
  <c r="B13" i="8"/>
  <c r="B11" i="8"/>
  <c r="D28" i="3"/>
  <c r="D24" i="3"/>
  <c r="D11" i="3"/>
  <c r="D10" i="3" s="1"/>
  <c r="E19" i="7"/>
  <c r="D23" i="3" l="1"/>
  <c r="E23" i="3"/>
  <c r="C26" i="8"/>
  <c r="F9" i="7"/>
  <c r="F18" i="7"/>
  <c r="C10" i="8"/>
  <c r="B10" i="8"/>
  <c r="F35" i="7"/>
  <c r="E9" i="7"/>
  <c r="G14" i="10"/>
  <c r="G22" i="10"/>
  <c r="G28" i="10" s="1"/>
  <c r="G29" i="10" s="1"/>
  <c r="E35" i="7"/>
  <c r="E18" i="7"/>
  <c r="F37" i="10" l="1"/>
  <c r="F21" i="10"/>
  <c r="F11" i="10"/>
  <c r="F8" i="10"/>
  <c r="F14" i="10" l="1"/>
  <c r="F22" i="10" s="1"/>
  <c r="F28" i="10" s="1"/>
  <c r="F29" i="10" s="1"/>
</calcChain>
</file>

<file path=xl/sharedStrings.xml><?xml version="1.0" encoding="utf-8"?>
<sst xmlns="http://schemas.openxmlformats.org/spreadsheetml/2006/main" count="205" uniqueCount="105">
  <si>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</si>
  <si>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</si>
  <si>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</si>
  <si>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</si>
  <si>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</si>
  <si>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</si>
  <si>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</si>
  <si>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</si>
  <si>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</si>
  <si>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</si>
  <si>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</si>
  <si>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</si>
  <si>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</si>
  <si>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</si>
  <si>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</si>
  <si>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</si>
  <si>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</si>
  <si>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</si>
  <si>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</si>
  <si>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</si>
  <si>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</si>
  <si>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</si>
  <si>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</si>
  <si>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</si>
  <si>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</si>
  <si>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</si>
  <si>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</si>
  <si>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</si>
  <si>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Plan za 2024.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</si>
  <si>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</si>
  <si>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</si>
  <si>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</si>
  <si>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</si>
  <si>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</si>
  <si>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</si>
  <si>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</si>
  <si>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</si>
  <si>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</si>
  <si>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</si>
  <si>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</si>
  <si>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</si>
  <si>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</si>
  <si>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</si>
  <si>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</si>
  <si>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</si>
  <si>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</si>
  <si>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</si>
  <si>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</si>
  <si>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</si>
  <si>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</si>
  <si>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</si>
  <si>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</si>
  <si>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</si>
  <si>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</si>
  <si>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</si>
  <si>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</si>
  <si>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</si>
  <si>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</si>
  <si>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Pomoći iz inozmstva i od subjekata unutar općeg proračuna</t>
  </si>
  <si>
    <t>Pomoći</t>
  </si>
  <si>
    <t>Prihodi od imovine</t>
  </si>
  <si>
    <t>Financijski rashodi</t>
  </si>
  <si>
    <t>03 Javni red i sigurnost</t>
  </si>
  <si>
    <t>032 Usluge protupožarne zaštite</t>
  </si>
  <si>
    <t>Djelatnost Javne vatrogasne postrojbe Grada Vodica</t>
  </si>
  <si>
    <t xml:space="preserve">Financiranje redovne djelatnosti </t>
  </si>
  <si>
    <t xml:space="preserve">Izvor financiranja </t>
  </si>
  <si>
    <t>Opći prihodi i primici</t>
  </si>
  <si>
    <t>Donacije</t>
  </si>
  <si>
    <t xml:space="preserve">Vlastiti </t>
  </si>
  <si>
    <t xml:space="preserve">Namjenski </t>
  </si>
  <si>
    <t xml:space="preserve">Plan izradio zapovjednik: </t>
  </si>
  <si>
    <t>Ivica Begić, struč.spec.ing.sec</t>
  </si>
  <si>
    <t>Prihod od pruženih usluga i donacija</t>
  </si>
  <si>
    <t>1.0. Opći prihodi i primici</t>
  </si>
  <si>
    <t>Višak prihoda iz prethodnog razdoblja</t>
  </si>
  <si>
    <t>3.1. Vlastiti prihodi</t>
  </si>
  <si>
    <t xml:space="preserve"> Vlastiti prihodi</t>
  </si>
  <si>
    <t xml:space="preserve">   Prihodi od imovine</t>
  </si>
  <si>
    <t xml:space="preserve"> Opći prihodi i primici</t>
  </si>
  <si>
    <t xml:space="preserve">6.1. Donacije </t>
  </si>
  <si>
    <t xml:space="preserve"> Donacije </t>
  </si>
  <si>
    <t>9.1. Višak / Imovina</t>
  </si>
  <si>
    <t xml:space="preserve"> Višak </t>
  </si>
  <si>
    <t xml:space="preserve"> Pomoći iz proračuna koji im nije nadležan</t>
  </si>
  <si>
    <t>5.3. Pomoći</t>
  </si>
  <si>
    <t xml:space="preserve">    Prihodi od imovine</t>
  </si>
  <si>
    <t>9.1 Višak / Imovina</t>
  </si>
  <si>
    <t>8.1.Namjenski primici</t>
  </si>
  <si>
    <t xml:space="preserve"> Namjenski primici</t>
  </si>
  <si>
    <t>I. izmjena Proračuna za 2024.</t>
  </si>
  <si>
    <t>Višak iz prethodnog razdoblja</t>
  </si>
  <si>
    <t>I. izmjena Plana za 2024.</t>
  </si>
  <si>
    <t>PROGRAM 7001</t>
  </si>
  <si>
    <t>Aktivnost A700101</t>
  </si>
  <si>
    <t>Korisnik K1005</t>
  </si>
  <si>
    <t>II. izmjena Proračuna za 2024.</t>
  </si>
  <si>
    <t>II. izmjena Plana za 2024.</t>
  </si>
  <si>
    <t>PRIHODI UKUPNO + VIŠAK</t>
  </si>
  <si>
    <t>Predsjednik Vatrogasnog vijeća</t>
  </si>
  <si>
    <t>Hrvoje Perica, dipl.oec.</t>
  </si>
  <si>
    <r>
      <t xml:space="preserve">II. IZMJENA FINANCIJSKOG PLANA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ZA 2024. GODINU</t>
    </r>
  </si>
  <si>
    <t>II. IZMJENA FINANCIJSKOG PLANA JAVNE VATROGASNE POSTROJBE GRADA VODICA 
ZA 2024. GODINU</t>
  </si>
  <si>
    <t>KLASA: 400-01/24-01/05; URBROJ: 2182-4-4-03-24-3</t>
  </si>
  <si>
    <t>Vodice, 20. prosinca 2024.g.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</si>
</sst>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3" fontId="19" fillId="5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3" fontId="19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3" fontId="21" fillId="5" borderId="3" xfId="0" applyNumberFormat="1" applyFont="1" applyFill="1" applyBorder="1" applyAlignment="1">
      <alignment horizontal="right"/>
    </xf>
    <xf numFmtId="3" fontId="21" fillId="5" borderId="4" xfId="0" applyNumberFormat="1" applyFont="1" applyFill="1" applyBorder="1" applyAlignment="1">
      <alignment horizontal="right"/>
    </xf>
    <xf numFmtId="0" fontId="20" fillId="0" borderId="0" xfId="0" applyFont="1"/>
    <xf numFmtId="0" fontId="7" fillId="5" borderId="3" xfId="0" applyFont="1" applyFill="1" applyBorder="1" applyAlignment="1">
      <alignment vertical="center" wrapText="1"/>
    </xf>
    <xf numFmtId="0" fontId="21" fillId="0" borderId="3" xfId="0" applyFont="1" applyBorder="1" applyAlignment="1">
      <alignment wrapText="1"/>
    </xf>
    <xf numFmtId="0" fontId="21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 indent="1"/>
    </xf>
    <xf numFmtId="0" fontId="19" fillId="5" borderId="2" xfId="0" applyFont="1" applyFill="1" applyBorder="1" applyAlignment="1">
      <alignment horizontal="left" vertical="center" wrapText="1" indent="1"/>
    </xf>
    <xf numFmtId="0" fontId="19" fillId="5" borderId="4" xfId="0" applyFont="1" applyFill="1" applyBorder="1" applyAlignment="1">
      <alignment horizontal="left" vertical="center" wrapText="1" indent="1"/>
    </xf>
    <xf numFmtId="0" fontId="21" fillId="0" borderId="3" xfId="0" applyFont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9" fillId="0" borderId="0" xfId="0" applyFont="1"/>
    <xf numFmtId="0" fontId="8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23" fillId="2" borderId="3" xfId="0" applyFont="1" applyFill="1" applyBorder="1" applyAlignment="1">
      <alignment horizontal="left" vertical="center" wrapText="1" indent="1"/>
    </xf>
    <xf numFmtId="0" fontId="1" fillId="0" borderId="0" xfId="0" applyFont="1"/>
    <xf numFmtId="0" fontId="7" fillId="2" borderId="0" xfId="0" applyFont="1" applyFill="1" applyAlignment="1">
      <alignment horizontal="left" vertical="center" wrapText="1" indent="1"/>
    </xf>
    <xf numFmtId="3" fontId="9" fillId="4" borderId="3" xfId="0" quotePrefix="1" applyNumberFormat="1" applyFont="1" applyFill="1" applyBorder="1" applyAlignment="1">
      <alignment horizontal="right"/>
    </xf>
    <xf numFmtId="0" fontId="24" fillId="0" borderId="0" xfId="0" applyFont="1"/>
    <xf numFmtId="3" fontId="3" fillId="2" borderId="6" xfId="0" applyNumberFormat="1" applyFont="1" applyFill="1" applyBorder="1" applyAlignment="1">
      <alignment horizontal="right"/>
    </xf>
    <xf numFmtId="0" fontId="21" fillId="5" borderId="4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 indent="1"/>
    </xf>
    <xf numFmtId="0" fontId="21" fillId="5" borderId="2" xfId="0" applyFont="1" applyFill="1" applyBorder="1" applyAlignment="1">
      <alignment horizontal="left" vertical="center" wrapText="1" indent="1"/>
    </xf>
    <xf numFmtId="0" fontId="21" fillId="5" borderId="4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 indent="1"/>
    </xf>
    <xf numFmtId="0" fontId="22" fillId="5" borderId="1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sqref="A1:H1"/>
    </sheetView>
  </sheetViews>
  <sheetFormatPr defaultRowHeight="14.4" x14ac:dyDescent="0.3"/>
  <cols>
    <col min="5" max="5" width="38.5546875" customWidth="1"/>
    <col min="6" max="6" width="41.88671875" customWidth="1"/>
    <col min="7" max="7" width="50" customWidth="1"/>
    <col min="8" max="8" width="44.88671875" customWidth="1"/>
  </cols>
  <sheetData>
    <row r="1" spans="1:8" ht="41.4" customHeight="1" x14ac:dyDescent="0.3">
      <c r="A1" s="87" t="s">
        <v>101</v>
      </c>
      <c r="B1" s="87"/>
      <c r="C1" s="87"/>
      <c r="D1" s="87"/>
      <c r="E1" s="87"/>
      <c r="F1" s="87"/>
      <c r="G1" s="87"/>
      <c r="H1" s="87"/>
    </row>
    <row r="2" spans="1:8" ht="10.199999999999999" customHeight="1" x14ac:dyDescent="0.3">
      <c r="A2" s="4"/>
      <c r="B2" s="4"/>
      <c r="C2" s="4"/>
      <c r="D2" s="4"/>
      <c r="E2" s="4"/>
      <c r="F2" s="4"/>
      <c r="G2" s="4"/>
      <c r="H2" s="4"/>
    </row>
    <row r="3" spans="1:8" ht="15.6" customHeight="1" x14ac:dyDescent="0.3">
      <c r="A3" s="87" t="s">
        <v>17</v>
      </c>
      <c r="B3" s="87"/>
      <c r="C3" s="87"/>
      <c r="D3" s="87"/>
      <c r="E3" s="87"/>
      <c r="F3" s="87"/>
      <c r="G3" s="87"/>
      <c r="H3" s="87"/>
    </row>
    <row r="4" spans="1:8" ht="17.399999999999999" x14ac:dyDescent="0.3">
      <c r="A4" s="4"/>
      <c r="B4" s="4"/>
      <c r="C4" s="4"/>
      <c r="D4" s="4"/>
      <c r="E4" s="4"/>
      <c r="F4" s="4"/>
      <c r="G4" s="4"/>
      <c r="H4" s="4"/>
    </row>
    <row r="5" spans="1:8" ht="15.6" customHeight="1" x14ac:dyDescent="0.3">
      <c r="A5" s="87" t="s">
        <v>23</v>
      </c>
      <c r="B5" s="87"/>
      <c r="C5" s="87"/>
      <c r="D5" s="87"/>
      <c r="E5" s="87"/>
      <c r="F5" s="87"/>
      <c r="G5" s="87"/>
      <c r="H5" s="87"/>
    </row>
    <row r="6" spans="1:8" ht="17.399999999999999" x14ac:dyDescent="0.3">
      <c r="A6" s="1"/>
      <c r="B6" s="2"/>
      <c r="C6" s="2"/>
      <c r="D6" s="2"/>
      <c r="E6" s="5"/>
      <c r="F6" s="6"/>
      <c r="G6" s="6"/>
      <c r="H6" s="6"/>
    </row>
    <row r="7" spans="1:8" x14ac:dyDescent="0.3">
      <c r="A7" s="21"/>
      <c r="B7" s="22"/>
      <c r="C7" s="22"/>
      <c r="D7" s="23"/>
      <c r="E7" s="24"/>
      <c r="F7" s="3" t="s">
        <v>35</v>
      </c>
      <c r="G7" s="3" t="s">
        <v>90</v>
      </c>
      <c r="H7" s="3" t="s">
        <v>96</v>
      </c>
    </row>
    <row r="8" spans="1:8" x14ac:dyDescent="0.3">
      <c r="A8" s="90" t="s">
        <v>0</v>
      </c>
      <c r="B8" s="91"/>
      <c r="C8" s="91"/>
      <c r="D8" s="91"/>
      <c r="E8" s="92"/>
      <c r="F8" s="25">
        <f t="shared" ref="F8" si="0">F9+F10</f>
        <v>991447</v>
      </c>
      <c r="G8" s="25">
        <f t="shared" ref="G8" si="1">G9+G10</f>
        <v>1063730</v>
      </c>
      <c r="H8" s="25">
        <f t="shared" ref="H8" si="2">H9+H10</f>
        <v>1115885</v>
      </c>
    </row>
    <row r="9" spans="1:8" x14ac:dyDescent="0.3">
      <c r="A9" s="93" t="s">
        <v>29</v>
      </c>
      <c r="B9" s="94"/>
      <c r="C9" s="94"/>
      <c r="D9" s="94"/>
      <c r="E9" s="89"/>
      <c r="F9" s="26">
        <v>991447</v>
      </c>
      <c r="G9" s="26">
        <v>1063730</v>
      </c>
      <c r="H9" s="26">
        <v>1115885</v>
      </c>
    </row>
    <row r="10" spans="1:8" x14ac:dyDescent="0.3">
      <c r="A10" s="88" t="s">
        <v>30</v>
      </c>
      <c r="B10" s="89"/>
      <c r="C10" s="89"/>
      <c r="D10" s="89"/>
      <c r="E10" s="89"/>
      <c r="F10" s="26"/>
      <c r="G10" s="26"/>
      <c r="H10" s="26"/>
    </row>
    <row r="11" spans="1:8" x14ac:dyDescent="0.3">
      <c r="A11" s="28" t="s">
        <v>1</v>
      </c>
      <c r="B11" s="36"/>
      <c r="C11" s="36"/>
      <c r="D11" s="36"/>
      <c r="E11" s="36"/>
      <c r="F11" s="25">
        <f t="shared" ref="F11" si="3">F12+F13</f>
        <v>983603</v>
      </c>
      <c r="G11" s="25">
        <f t="shared" ref="G11" si="4">G12+G13</f>
        <v>1080972</v>
      </c>
      <c r="H11" s="25">
        <f t="shared" ref="H11" si="5">H12+H13</f>
        <v>1133127</v>
      </c>
    </row>
    <row r="12" spans="1:8" x14ac:dyDescent="0.3">
      <c r="A12" s="95" t="s">
        <v>31</v>
      </c>
      <c r="B12" s="94"/>
      <c r="C12" s="94"/>
      <c r="D12" s="94"/>
      <c r="E12" s="94"/>
      <c r="F12" s="26">
        <v>900915</v>
      </c>
      <c r="G12" s="26">
        <v>955862</v>
      </c>
      <c r="H12" s="26">
        <v>1007000</v>
      </c>
    </row>
    <row r="13" spans="1:8" x14ac:dyDescent="0.3">
      <c r="A13" s="88" t="s">
        <v>32</v>
      </c>
      <c r="B13" s="89"/>
      <c r="C13" s="89"/>
      <c r="D13" s="89"/>
      <c r="E13" s="89"/>
      <c r="F13" s="26">
        <v>82688</v>
      </c>
      <c r="G13" s="26">
        <v>125110</v>
      </c>
      <c r="H13" s="26">
        <v>126127</v>
      </c>
    </row>
    <row r="14" spans="1:8" x14ac:dyDescent="0.3">
      <c r="A14" s="96" t="s">
        <v>50</v>
      </c>
      <c r="B14" s="91"/>
      <c r="C14" s="91"/>
      <c r="D14" s="91"/>
      <c r="E14" s="91"/>
      <c r="F14" s="25">
        <f t="shared" ref="F14" si="6">F8-F11</f>
        <v>7844</v>
      </c>
      <c r="G14" s="25">
        <f t="shared" ref="G14" si="7">G8-G11</f>
        <v>-17242</v>
      </c>
      <c r="H14" s="25">
        <f t="shared" ref="H14" si="8">H8-H11</f>
        <v>-17242</v>
      </c>
    </row>
    <row r="15" spans="1:8" ht="17.399999999999999" x14ac:dyDescent="0.3">
      <c r="A15" s="4"/>
      <c r="B15" s="17"/>
      <c r="C15" s="17"/>
      <c r="D15" s="17"/>
      <c r="E15" s="17"/>
      <c r="F15" s="18"/>
      <c r="G15" s="18"/>
      <c r="H15" s="18"/>
    </row>
    <row r="16" spans="1:8" ht="15.6" customHeight="1" x14ac:dyDescent="0.3">
      <c r="A16" s="87" t="s">
        <v>24</v>
      </c>
      <c r="B16" s="87"/>
      <c r="C16" s="87"/>
      <c r="D16" s="87"/>
      <c r="E16" s="87"/>
      <c r="F16" s="87"/>
      <c r="G16" s="87"/>
      <c r="H16" s="87"/>
    </row>
    <row r="17" spans="1:8" ht="17.399999999999999" x14ac:dyDescent="0.3">
      <c r="A17" s="4"/>
      <c r="B17" s="17"/>
      <c r="C17" s="17"/>
      <c r="D17" s="17"/>
      <c r="E17" s="17"/>
      <c r="F17" s="18"/>
      <c r="G17" s="18"/>
      <c r="H17" s="18"/>
    </row>
    <row r="18" spans="1:8" x14ac:dyDescent="0.3">
      <c r="A18" s="21"/>
      <c r="B18" s="22"/>
      <c r="C18" s="22"/>
      <c r="D18" s="23"/>
      <c r="E18" s="24"/>
      <c r="F18" s="3" t="s">
        <v>35</v>
      </c>
      <c r="G18" s="3" t="s">
        <v>90</v>
      </c>
      <c r="H18" s="3" t="s">
        <v>96</v>
      </c>
    </row>
    <row r="19" spans="1:8" x14ac:dyDescent="0.3">
      <c r="A19" s="88" t="s">
        <v>33</v>
      </c>
      <c r="B19" s="89"/>
      <c r="C19" s="89"/>
      <c r="D19" s="89"/>
      <c r="E19" s="89"/>
      <c r="F19" s="26">
        <v>58386</v>
      </c>
      <c r="G19" s="26">
        <v>0</v>
      </c>
      <c r="H19" s="26">
        <v>0</v>
      </c>
    </row>
    <row r="20" spans="1:8" x14ac:dyDescent="0.3">
      <c r="A20" s="88" t="s">
        <v>34</v>
      </c>
      <c r="B20" s="89"/>
      <c r="C20" s="89"/>
      <c r="D20" s="89"/>
      <c r="E20" s="89"/>
      <c r="F20" s="26">
        <v>91230</v>
      </c>
      <c r="G20" s="26">
        <v>66230</v>
      </c>
      <c r="H20" s="26">
        <v>66230</v>
      </c>
    </row>
    <row r="21" spans="1:8" x14ac:dyDescent="0.3">
      <c r="A21" s="96" t="s">
        <v>2</v>
      </c>
      <c r="B21" s="91"/>
      <c r="C21" s="91"/>
      <c r="D21" s="91"/>
      <c r="E21" s="91"/>
      <c r="F21" s="25">
        <f t="shared" ref="F21" si="9">F19-F20</f>
        <v>-32844</v>
      </c>
      <c r="G21" s="25">
        <f t="shared" ref="G21" si="10">G19-G20</f>
        <v>-66230</v>
      </c>
      <c r="H21" s="25">
        <f t="shared" ref="H21" si="11">H19-H20</f>
        <v>-66230</v>
      </c>
    </row>
    <row r="22" spans="1:8" x14ac:dyDescent="0.3">
      <c r="A22" s="96" t="s">
        <v>51</v>
      </c>
      <c r="B22" s="91"/>
      <c r="C22" s="91"/>
      <c r="D22" s="91"/>
      <c r="E22" s="91"/>
      <c r="F22" s="25">
        <f t="shared" ref="F22" si="12">F14+F21</f>
        <v>-25000</v>
      </c>
      <c r="G22" s="25">
        <f t="shared" ref="G22" si="13">G14+G21</f>
        <v>-83472</v>
      </c>
      <c r="H22" s="25">
        <f t="shared" ref="H22" si="14">H14+H21</f>
        <v>-83472</v>
      </c>
    </row>
    <row r="23" spans="1:8" ht="17.399999999999999" x14ac:dyDescent="0.3">
      <c r="A23" s="16"/>
      <c r="B23" s="17"/>
      <c r="C23" s="17"/>
      <c r="D23" s="17"/>
      <c r="E23" s="17"/>
      <c r="F23" s="18"/>
      <c r="G23" s="18"/>
      <c r="H23" s="18"/>
    </row>
    <row r="24" spans="1:8" ht="15.6" customHeight="1" x14ac:dyDescent="0.3">
      <c r="A24" s="87" t="s">
        <v>52</v>
      </c>
      <c r="B24" s="87"/>
      <c r="C24" s="87"/>
      <c r="D24" s="87"/>
      <c r="E24" s="87"/>
      <c r="F24" s="87"/>
      <c r="G24" s="87"/>
      <c r="H24" s="87"/>
    </row>
    <row r="25" spans="1:8" ht="15.6" x14ac:dyDescent="0.3">
      <c r="A25" s="34"/>
      <c r="B25" s="35"/>
      <c r="C25" s="35"/>
      <c r="D25" s="35"/>
      <c r="E25" s="35"/>
      <c r="F25" s="35"/>
      <c r="G25" s="35"/>
      <c r="H25" s="35"/>
    </row>
    <row r="26" spans="1:8" x14ac:dyDescent="0.3">
      <c r="A26" s="21"/>
      <c r="B26" s="22"/>
      <c r="C26" s="22"/>
      <c r="D26" s="23"/>
      <c r="E26" s="24"/>
      <c r="F26" s="3" t="s">
        <v>35</v>
      </c>
      <c r="G26" s="3" t="s">
        <v>90</v>
      </c>
      <c r="H26" s="3" t="s">
        <v>96</v>
      </c>
    </row>
    <row r="27" spans="1:8" ht="15" customHeight="1" x14ac:dyDescent="0.3">
      <c r="A27" s="99" t="s">
        <v>53</v>
      </c>
      <c r="B27" s="100"/>
      <c r="C27" s="100"/>
      <c r="D27" s="100"/>
      <c r="E27" s="101"/>
      <c r="F27" s="37">
        <v>25000</v>
      </c>
      <c r="G27" s="80">
        <v>83472</v>
      </c>
      <c r="H27" s="80">
        <v>83472</v>
      </c>
    </row>
    <row r="28" spans="1:8" ht="15" customHeight="1" x14ac:dyDescent="0.3">
      <c r="A28" s="96" t="s">
        <v>54</v>
      </c>
      <c r="B28" s="91"/>
      <c r="C28" s="91"/>
      <c r="D28" s="91"/>
      <c r="E28" s="91"/>
      <c r="F28" s="38">
        <f t="shared" ref="F28" si="15">F22+F27</f>
        <v>0</v>
      </c>
      <c r="G28" s="39">
        <f t="shared" ref="G28" si="16">G22+G27</f>
        <v>0</v>
      </c>
      <c r="H28" s="39">
        <f t="shared" ref="H28" si="17">H22+H27</f>
        <v>0</v>
      </c>
    </row>
    <row r="29" spans="1:8" ht="45" customHeight="1" x14ac:dyDescent="0.3">
      <c r="A29" s="90" t="s">
        <v>55</v>
      </c>
      <c r="B29" s="102"/>
      <c r="C29" s="102"/>
      <c r="D29" s="102"/>
      <c r="E29" s="103"/>
      <c r="F29" s="38">
        <f t="shared" ref="F29" si="18">F14+F21+F27-F28</f>
        <v>0</v>
      </c>
      <c r="G29" s="39">
        <f t="shared" ref="G29" si="19">G14+G21+G27-G28</f>
        <v>0</v>
      </c>
      <c r="H29" s="39">
        <f t="shared" ref="H29" si="20">H14+H21+H27-H28</f>
        <v>0</v>
      </c>
    </row>
    <row r="30" spans="1:8" ht="15.6" x14ac:dyDescent="0.3">
      <c r="A30" s="40"/>
      <c r="B30" s="41"/>
      <c r="C30" s="41"/>
      <c r="D30" s="41"/>
      <c r="E30" s="41"/>
      <c r="F30" s="41"/>
      <c r="G30" s="41"/>
      <c r="H30" s="41"/>
    </row>
    <row r="31" spans="1:8" ht="15.6" customHeight="1" x14ac:dyDescent="0.3">
      <c r="A31" s="106" t="s">
        <v>49</v>
      </c>
      <c r="B31" s="106"/>
      <c r="C31" s="106"/>
      <c r="D31" s="106"/>
      <c r="E31" s="106"/>
      <c r="F31" s="106"/>
      <c r="G31" s="106"/>
      <c r="H31" s="106"/>
    </row>
    <row r="32" spans="1:8" ht="17.399999999999999" x14ac:dyDescent="0.3">
      <c r="A32" s="42"/>
      <c r="B32" s="43"/>
      <c r="C32" s="43"/>
      <c r="D32" s="43"/>
      <c r="E32" s="43"/>
      <c r="F32" s="44"/>
      <c r="G32" s="44"/>
      <c r="H32" s="44"/>
    </row>
    <row r="33" spans="1:8" x14ac:dyDescent="0.3">
      <c r="A33" s="45"/>
      <c r="B33" s="46"/>
      <c r="C33" s="46"/>
      <c r="D33" s="47"/>
      <c r="E33" s="48"/>
      <c r="F33" s="49" t="s">
        <v>35</v>
      </c>
      <c r="G33" s="3" t="s">
        <v>90</v>
      </c>
      <c r="H33" s="3" t="s">
        <v>96</v>
      </c>
    </row>
    <row r="34" spans="1:8" x14ac:dyDescent="0.3">
      <c r="A34" s="99" t="s">
        <v>53</v>
      </c>
      <c r="B34" s="100"/>
      <c r="C34" s="100"/>
      <c r="D34" s="100"/>
      <c r="E34" s="101"/>
      <c r="F34" s="37">
        <v>0</v>
      </c>
      <c r="G34" s="80">
        <v>0</v>
      </c>
      <c r="H34" s="80">
        <v>0</v>
      </c>
    </row>
    <row r="35" spans="1:8" ht="28.5" customHeight="1" x14ac:dyDescent="0.3">
      <c r="A35" s="99" t="s">
        <v>56</v>
      </c>
      <c r="B35" s="100"/>
      <c r="C35" s="100"/>
      <c r="D35" s="100"/>
      <c r="E35" s="101"/>
      <c r="F35" s="37">
        <v>0</v>
      </c>
      <c r="G35" s="80">
        <v>0</v>
      </c>
      <c r="H35" s="80">
        <v>0</v>
      </c>
    </row>
    <row r="36" spans="1:8" x14ac:dyDescent="0.3">
      <c r="A36" s="99" t="s">
        <v>57</v>
      </c>
      <c r="B36" s="104"/>
      <c r="C36" s="104"/>
      <c r="D36" s="104"/>
      <c r="E36" s="105"/>
      <c r="F36" s="37">
        <v>0</v>
      </c>
      <c r="G36" s="80">
        <v>0</v>
      </c>
      <c r="H36" s="80">
        <v>0</v>
      </c>
    </row>
    <row r="37" spans="1:8" ht="15" customHeight="1" x14ac:dyDescent="0.3">
      <c r="A37" s="96" t="s">
        <v>54</v>
      </c>
      <c r="B37" s="91"/>
      <c r="C37" s="91"/>
      <c r="D37" s="91"/>
      <c r="E37" s="91"/>
      <c r="F37" s="27">
        <f t="shared" ref="F37" si="21">F34-F35+F36</f>
        <v>0</v>
      </c>
      <c r="G37" s="50">
        <f t="shared" ref="G37" si="22">G34-G35+G36</f>
        <v>0</v>
      </c>
      <c r="H37" s="50">
        <f t="shared" ref="H37" si="23">H34-H35+H36</f>
        <v>0</v>
      </c>
    </row>
    <row r="38" spans="1:8" ht="17.25" customHeight="1" x14ac:dyDescent="0.3"/>
    <row r="39" spans="1:8" x14ac:dyDescent="0.3">
      <c r="A39" s="97"/>
      <c r="B39" s="98"/>
      <c r="C39" s="98"/>
      <c r="D39" s="98"/>
      <c r="E39" s="98"/>
      <c r="F39" s="98"/>
    </row>
    <row r="40" spans="1:8" ht="9" customHeight="1" x14ac:dyDescent="0.3"/>
  </sheetData>
  <mergeCells count="24">
    <mergeCell ref="A39:F39"/>
    <mergeCell ref="A21:E21"/>
    <mergeCell ref="A22:E22"/>
    <mergeCell ref="A27:E27"/>
    <mergeCell ref="A28:E28"/>
    <mergeCell ref="A29:E29"/>
    <mergeCell ref="A34:E34"/>
    <mergeCell ref="A35:E35"/>
    <mergeCell ref="A36:E36"/>
    <mergeCell ref="A37:E37"/>
    <mergeCell ref="A24:H24"/>
    <mergeCell ref="A31:H31"/>
    <mergeCell ref="A1:H1"/>
    <mergeCell ref="A3:H3"/>
    <mergeCell ref="A5:H5"/>
    <mergeCell ref="A16:H16"/>
    <mergeCell ref="A20:E20"/>
    <mergeCell ref="A8:E8"/>
    <mergeCell ref="A9:E9"/>
    <mergeCell ref="A10:E10"/>
    <mergeCell ref="A12:E12"/>
    <mergeCell ref="A13:E13"/>
    <mergeCell ref="A14:E14"/>
    <mergeCell ref="A19:E19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opLeftCell="A4" workbookViewId="0">
      <selection sqref="A1:F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7.6640625" customWidth="1"/>
    <col min="4" max="4" width="36.5546875" customWidth="1"/>
    <col min="5" max="5" width="37.109375" customWidth="1"/>
    <col min="6" max="6" width="41.109375" customWidth="1"/>
  </cols>
  <sheetData>
    <row r="1" spans="1:7" ht="42" customHeight="1" x14ac:dyDescent="0.3">
      <c r="A1" s="87" t="s">
        <v>101</v>
      </c>
      <c r="B1" s="87"/>
      <c r="C1" s="87"/>
      <c r="D1" s="87"/>
      <c r="E1" s="87"/>
      <c r="F1" s="87"/>
      <c r="G1" s="34"/>
    </row>
    <row r="2" spans="1:7" ht="18" customHeight="1" x14ac:dyDescent="0.3">
      <c r="A2" s="4"/>
      <c r="B2" s="4"/>
      <c r="C2" s="4"/>
      <c r="D2" s="4"/>
      <c r="E2" s="4"/>
      <c r="F2" s="4"/>
    </row>
    <row r="3" spans="1:7" ht="15.75" customHeight="1" x14ac:dyDescent="0.3">
      <c r="A3" s="87" t="s">
        <v>17</v>
      </c>
      <c r="B3" s="87"/>
      <c r="C3" s="87"/>
      <c r="D3" s="87"/>
      <c r="E3" s="87"/>
      <c r="F3" s="87"/>
    </row>
    <row r="4" spans="1:7" ht="17.399999999999999" x14ac:dyDescent="0.3">
      <c r="A4" s="4"/>
      <c r="B4" s="4"/>
      <c r="C4" s="4"/>
      <c r="D4" s="4"/>
      <c r="E4" s="4"/>
      <c r="F4" s="4"/>
    </row>
    <row r="5" spans="1:7" ht="18" customHeight="1" x14ac:dyDescent="0.3">
      <c r="A5" s="87" t="s">
        <v>4</v>
      </c>
      <c r="B5" s="87"/>
      <c r="C5" s="87"/>
      <c r="D5" s="87"/>
      <c r="E5" s="87"/>
      <c r="F5" s="87"/>
    </row>
    <row r="6" spans="1:7" ht="17.399999999999999" x14ac:dyDescent="0.3">
      <c r="A6" s="4"/>
      <c r="B6" s="4"/>
      <c r="C6" s="4"/>
      <c r="D6" s="4"/>
      <c r="E6" s="4"/>
      <c r="F6" s="4"/>
    </row>
    <row r="7" spans="1:7" ht="15.75" customHeight="1" x14ac:dyDescent="0.3">
      <c r="A7" s="87" t="s">
        <v>36</v>
      </c>
      <c r="B7" s="87"/>
      <c r="C7" s="87"/>
      <c r="D7" s="87"/>
      <c r="E7" s="87"/>
      <c r="F7" s="87"/>
    </row>
    <row r="8" spans="1:7" ht="17.399999999999999" x14ac:dyDescent="0.3">
      <c r="A8" s="4"/>
      <c r="B8" s="4"/>
      <c r="C8" s="4"/>
      <c r="D8" s="4"/>
      <c r="E8" s="4"/>
      <c r="F8" s="4"/>
    </row>
    <row r="9" spans="1:7" ht="24.6" customHeight="1" x14ac:dyDescent="0.3">
      <c r="A9" s="15" t="s">
        <v>5</v>
      </c>
      <c r="B9" s="14" t="s">
        <v>6</v>
      </c>
      <c r="C9" s="14" t="s">
        <v>3</v>
      </c>
      <c r="D9" s="15" t="s">
        <v>28</v>
      </c>
      <c r="E9" s="15" t="s">
        <v>92</v>
      </c>
      <c r="F9" s="15" t="s">
        <v>97</v>
      </c>
    </row>
    <row r="10" spans="1:7" ht="16.5" customHeight="1" x14ac:dyDescent="0.3">
      <c r="A10" s="30"/>
      <c r="B10" s="31"/>
      <c r="C10" s="29" t="s">
        <v>98</v>
      </c>
      <c r="D10" s="76">
        <f>SUM(D11,D17)</f>
        <v>1016447</v>
      </c>
      <c r="E10" s="76">
        <f>SUM(E11,E17)</f>
        <v>1147202</v>
      </c>
      <c r="F10" s="76">
        <f>SUM(F11,F17)</f>
        <v>1199357</v>
      </c>
    </row>
    <row r="11" spans="1:7" ht="16.5" customHeight="1" x14ac:dyDescent="0.3">
      <c r="A11" s="51">
        <v>6</v>
      </c>
      <c r="B11" s="51"/>
      <c r="C11" s="51" t="s">
        <v>7</v>
      </c>
      <c r="D11" s="60">
        <f>SUM(D12:D15)</f>
        <v>991447</v>
      </c>
      <c r="E11" s="60">
        <f>SUM(E12:E15)</f>
        <v>1063730</v>
      </c>
      <c r="F11" s="60">
        <f>SUM(F12:F15)</f>
        <v>1115885</v>
      </c>
    </row>
    <row r="12" spans="1:7" ht="39" customHeight="1" x14ac:dyDescent="0.3">
      <c r="A12" s="53"/>
      <c r="B12" s="53">
        <v>63</v>
      </c>
      <c r="C12" s="53" t="s">
        <v>58</v>
      </c>
      <c r="D12" s="54">
        <v>43817</v>
      </c>
      <c r="E12" s="54">
        <v>115000</v>
      </c>
      <c r="F12" s="54">
        <v>116000</v>
      </c>
    </row>
    <row r="13" spans="1:7" x14ac:dyDescent="0.3">
      <c r="A13" s="51"/>
      <c r="B13" s="53">
        <v>64</v>
      </c>
      <c r="C13" s="53" t="s">
        <v>60</v>
      </c>
      <c r="D13" s="54">
        <v>13</v>
      </c>
      <c r="E13" s="54">
        <v>13</v>
      </c>
      <c r="F13" s="54">
        <v>10</v>
      </c>
    </row>
    <row r="14" spans="1:7" x14ac:dyDescent="0.3">
      <c r="A14" s="56"/>
      <c r="B14" s="56">
        <v>66</v>
      </c>
      <c r="C14" s="53" t="s">
        <v>73</v>
      </c>
      <c r="D14" s="54">
        <v>18642</v>
      </c>
      <c r="E14" s="54">
        <v>19742</v>
      </c>
      <c r="F14" s="54">
        <v>21300</v>
      </c>
    </row>
    <row r="15" spans="1:7" ht="26.4" x14ac:dyDescent="0.3">
      <c r="A15" s="56"/>
      <c r="B15" s="56">
        <v>67</v>
      </c>
      <c r="C15" s="53" t="s">
        <v>25</v>
      </c>
      <c r="D15" s="54">
        <v>928975</v>
      </c>
      <c r="E15" s="54">
        <v>928975</v>
      </c>
      <c r="F15" s="54">
        <v>978575</v>
      </c>
    </row>
    <row r="16" spans="1:7" x14ac:dyDescent="0.3">
      <c r="A16" s="56"/>
      <c r="B16" s="56"/>
      <c r="C16" s="55"/>
      <c r="D16" s="54"/>
      <c r="E16" s="54"/>
      <c r="F16" s="54"/>
    </row>
    <row r="17" spans="1:6" x14ac:dyDescent="0.3">
      <c r="A17" s="10">
        <v>9</v>
      </c>
      <c r="B17" s="10"/>
      <c r="C17" s="19" t="s">
        <v>75</v>
      </c>
      <c r="D17" s="59">
        <v>25000</v>
      </c>
      <c r="E17" s="59">
        <v>83472</v>
      </c>
      <c r="F17" s="59">
        <v>83472</v>
      </c>
    </row>
    <row r="20" spans="1:6" ht="15.6" customHeight="1" x14ac:dyDescent="0.3">
      <c r="A20" s="87" t="s">
        <v>37</v>
      </c>
      <c r="B20" s="87"/>
      <c r="C20" s="87"/>
      <c r="D20" s="87"/>
      <c r="E20" s="87"/>
      <c r="F20" s="87"/>
    </row>
    <row r="21" spans="1:6" ht="17.399999999999999" x14ac:dyDescent="0.3">
      <c r="A21" s="4"/>
      <c r="B21" s="4"/>
      <c r="C21" s="4"/>
      <c r="D21" s="4"/>
      <c r="E21" s="4"/>
      <c r="F21" s="4"/>
    </row>
    <row r="22" spans="1:6" ht="21.6" customHeight="1" x14ac:dyDescent="0.3">
      <c r="A22" s="15" t="s">
        <v>5</v>
      </c>
      <c r="B22" s="14" t="s">
        <v>6</v>
      </c>
      <c r="C22" s="14" t="s">
        <v>8</v>
      </c>
      <c r="D22" s="15" t="s">
        <v>28</v>
      </c>
      <c r="E22" s="15" t="s">
        <v>92</v>
      </c>
      <c r="F22" s="15" t="s">
        <v>97</v>
      </c>
    </row>
    <row r="23" spans="1:6" x14ac:dyDescent="0.3">
      <c r="A23" s="30"/>
      <c r="B23" s="31"/>
      <c r="C23" s="29" t="s">
        <v>1</v>
      </c>
      <c r="D23" s="76">
        <f>SUM(D24,D28)</f>
        <v>983603</v>
      </c>
      <c r="E23" s="76">
        <f>SUM(E24,E28)</f>
        <v>1080972</v>
      </c>
      <c r="F23" s="76">
        <f>SUM(F24,F28)</f>
        <v>1133127</v>
      </c>
    </row>
    <row r="24" spans="1:6" s="78" customFormat="1" ht="15.75" customHeight="1" x14ac:dyDescent="0.3">
      <c r="A24" s="51">
        <v>3</v>
      </c>
      <c r="B24" s="51"/>
      <c r="C24" s="51" t="s">
        <v>9</v>
      </c>
      <c r="D24" s="59">
        <f>SUM(D25:D27)</f>
        <v>900915</v>
      </c>
      <c r="E24" s="59">
        <f>SUM(E25:E27)</f>
        <v>955862</v>
      </c>
      <c r="F24" s="59">
        <f>SUM(F25:F27)</f>
        <v>1007000</v>
      </c>
    </row>
    <row r="25" spans="1:6" ht="15.75" customHeight="1" x14ac:dyDescent="0.3">
      <c r="A25" s="51"/>
      <c r="B25" s="53">
        <v>31</v>
      </c>
      <c r="C25" s="53" t="s">
        <v>10</v>
      </c>
      <c r="D25" s="54">
        <v>760850</v>
      </c>
      <c r="E25" s="54">
        <v>760850</v>
      </c>
      <c r="F25" s="52">
        <v>811650</v>
      </c>
    </row>
    <row r="26" spans="1:6" x14ac:dyDescent="0.3">
      <c r="A26" s="56"/>
      <c r="B26" s="56">
        <v>32</v>
      </c>
      <c r="C26" s="56" t="s">
        <v>20</v>
      </c>
      <c r="D26" s="54">
        <v>136700</v>
      </c>
      <c r="E26" s="54">
        <v>191647</v>
      </c>
      <c r="F26" s="54">
        <v>191985</v>
      </c>
    </row>
    <row r="27" spans="1:6" x14ac:dyDescent="0.3">
      <c r="A27" s="56"/>
      <c r="B27" s="56">
        <v>34</v>
      </c>
      <c r="C27" s="53" t="s">
        <v>61</v>
      </c>
      <c r="D27" s="54">
        <v>3365</v>
      </c>
      <c r="E27" s="54">
        <v>3365</v>
      </c>
      <c r="F27" s="54">
        <v>3365</v>
      </c>
    </row>
    <row r="28" spans="1:6" s="78" customFormat="1" x14ac:dyDescent="0.3">
      <c r="A28" s="57">
        <v>4</v>
      </c>
      <c r="B28" s="57"/>
      <c r="C28" s="58" t="s">
        <v>11</v>
      </c>
      <c r="D28" s="59">
        <f>SUM(D29)</f>
        <v>82688</v>
      </c>
      <c r="E28" s="59">
        <f>SUM(E29)</f>
        <v>125110</v>
      </c>
      <c r="F28" s="59">
        <f>SUM(F29)</f>
        <v>126127</v>
      </c>
    </row>
    <row r="29" spans="1:6" x14ac:dyDescent="0.3">
      <c r="A29" s="53"/>
      <c r="B29" s="53">
        <v>42</v>
      </c>
      <c r="C29" s="62" t="s">
        <v>26</v>
      </c>
      <c r="D29" s="54">
        <v>82688</v>
      </c>
      <c r="E29" s="54">
        <v>125110</v>
      </c>
      <c r="F29" s="54">
        <v>126127</v>
      </c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13" workbookViewId="0">
      <selection sqref="A1:D1"/>
    </sheetView>
  </sheetViews>
  <sheetFormatPr defaultRowHeight="14.4" x14ac:dyDescent="0.3"/>
  <cols>
    <col min="1" max="1" width="47" customWidth="1"/>
    <col min="2" max="2" width="43.77734375" customWidth="1"/>
    <col min="3" max="3" width="44.88671875" customWidth="1"/>
    <col min="4" max="4" width="50.77734375" customWidth="1"/>
  </cols>
  <sheetData>
    <row r="1" spans="1:6" ht="42" customHeight="1" x14ac:dyDescent="0.3">
      <c r="A1" s="87" t="s">
        <v>101</v>
      </c>
      <c r="B1" s="87"/>
      <c r="C1" s="87"/>
      <c r="D1" s="87"/>
      <c r="E1" s="34"/>
      <c r="F1" s="34"/>
    </row>
    <row r="2" spans="1:6" ht="18" customHeight="1" x14ac:dyDescent="0.3">
      <c r="A2" s="4"/>
      <c r="B2" s="4"/>
      <c r="C2" s="4"/>
      <c r="D2" s="4"/>
    </row>
    <row r="3" spans="1:6" ht="15.75" customHeight="1" x14ac:dyDescent="0.3">
      <c r="A3" s="87" t="s">
        <v>17</v>
      </c>
      <c r="B3" s="87"/>
      <c r="C3" s="87"/>
      <c r="D3" s="87"/>
    </row>
    <row r="4" spans="1:6" ht="17.399999999999999" x14ac:dyDescent="0.3">
      <c r="B4" s="4"/>
      <c r="C4" s="4"/>
      <c r="D4" s="4"/>
    </row>
    <row r="5" spans="1:6" ht="18" customHeight="1" x14ac:dyDescent="0.3">
      <c r="A5" s="87" t="s">
        <v>4</v>
      </c>
      <c r="B5" s="87"/>
      <c r="C5" s="87"/>
      <c r="D5" s="87"/>
    </row>
    <row r="6" spans="1:6" ht="17.399999999999999" x14ac:dyDescent="0.3">
      <c r="A6" s="4"/>
      <c r="B6" s="4"/>
      <c r="C6" s="4"/>
      <c r="D6" s="4"/>
    </row>
    <row r="7" spans="1:6" ht="15.75" customHeight="1" x14ac:dyDescent="0.3">
      <c r="A7" s="87" t="s">
        <v>38</v>
      </c>
      <c r="B7" s="87"/>
      <c r="C7" s="87"/>
      <c r="D7" s="87"/>
    </row>
    <row r="8" spans="1:6" ht="17.399999999999999" x14ac:dyDescent="0.3">
      <c r="A8" s="4"/>
      <c r="B8" s="4"/>
      <c r="C8" s="4"/>
      <c r="D8" s="4"/>
    </row>
    <row r="9" spans="1:6" ht="31.8" customHeight="1" x14ac:dyDescent="0.3">
      <c r="A9" s="15" t="s">
        <v>40</v>
      </c>
      <c r="B9" s="15" t="s">
        <v>28</v>
      </c>
      <c r="C9" s="15" t="s">
        <v>92</v>
      </c>
      <c r="D9" s="15" t="s">
        <v>97</v>
      </c>
    </row>
    <row r="10" spans="1:6" x14ac:dyDescent="0.3">
      <c r="A10" s="32" t="s">
        <v>98</v>
      </c>
      <c r="B10" s="76">
        <f>SUM(B11,B13,B15,B18,B20)</f>
        <v>1016447</v>
      </c>
      <c r="C10" s="76">
        <f>SUM(C11,C13,C15,C18,C20)</f>
        <v>1147202</v>
      </c>
      <c r="D10" s="76">
        <f>SUM(D11,D13,D15,D18,D20)</f>
        <v>1199357</v>
      </c>
    </row>
    <row r="11" spans="1:6" x14ac:dyDescent="0.3">
      <c r="A11" s="19" t="s">
        <v>74</v>
      </c>
      <c r="B11" s="76">
        <f>SUM(B12)</f>
        <v>928975</v>
      </c>
      <c r="C11" s="76">
        <f>SUM(C12)</f>
        <v>928975</v>
      </c>
      <c r="D11" s="76">
        <f>SUM(D12)</f>
        <v>978575</v>
      </c>
    </row>
    <row r="12" spans="1:6" x14ac:dyDescent="0.3">
      <c r="A12" s="9" t="s">
        <v>79</v>
      </c>
      <c r="B12" s="54">
        <v>928975</v>
      </c>
      <c r="C12" s="54">
        <v>928975</v>
      </c>
      <c r="D12" s="54">
        <v>978575</v>
      </c>
    </row>
    <row r="13" spans="1:6" x14ac:dyDescent="0.3">
      <c r="A13" s="8" t="s">
        <v>85</v>
      </c>
      <c r="B13" s="75">
        <f>SUM(B14:B14)</f>
        <v>43817</v>
      </c>
      <c r="C13" s="75">
        <f>SUM(C14:C14)</f>
        <v>115000</v>
      </c>
      <c r="D13" s="75">
        <f>SUM(D14:D14)</f>
        <v>116000</v>
      </c>
    </row>
    <row r="14" spans="1:6" x14ac:dyDescent="0.3">
      <c r="A14" s="72" t="s">
        <v>84</v>
      </c>
      <c r="B14" s="54">
        <v>43817</v>
      </c>
      <c r="C14" s="54">
        <v>115000</v>
      </c>
      <c r="D14" s="54">
        <v>116000</v>
      </c>
    </row>
    <row r="15" spans="1:6" x14ac:dyDescent="0.3">
      <c r="A15" s="8" t="s">
        <v>76</v>
      </c>
      <c r="B15" s="75">
        <f>SUM(B16:B17)</f>
        <v>16000</v>
      </c>
      <c r="C15" s="75">
        <f>SUM(C16:C17)</f>
        <v>16000</v>
      </c>
      <c r="D15" s="75">
        <f>SUM(D16:D17)</f>
        <v>20010</v>
      </c>
    </row>
    <row r="16" spans="1:6" x14ac:dyDescent="0.3">
      <c r="A16" s="72" t="s">
        <v>77</v>
      </c>
      <c r="B16" s="7">
        <v>15987</v>
      </c>
      <c r="C16" s="7">
        <v>15987</v>
      </c>
      <c r="D16" s="7">
        <v>20000</v>
      </c>
    </row>
    <row r="17" spans="1:4" x14ac:dyDescent="0.3">
      <c r="A17" s="13" t="s">
        <v>78</v>
      </c>
      <c r="B17" s="7">
        <v>13</v>
      </c>
      <c r="C17" s="7">
        <v>13</v>
      </c>
      <c r="D17" s="7">
        <v>10</v>
      </c>
    </row>
    <row r="18" spans="1:4" x14ac:dyDescent="0.3">
      <c r="A18" s="73" t="s">
        <v>80</v>
      </c>
      <c r="B18" s="75">
        <f>SUM(B19)</f>
        <v>2655</v>
      </c>
      <c r="C18" s="75">
        <f>SUM(C19)</f>
        <v>3755</v>
      </c>
      <c r="D18" s="75">
        <f>SUM(D19)</f>
        <v>1300</v>
      </c>
    </row>
    <row r="19" spans="1:4" x14ac:dyDescent="0.3">
      <c r="A19" s="72" t="s">
        <v>81</v>
      </c>
      <c r="B19" s="7">
        <v>2655</v>
      </c>
      <c r="C19" s="7">
        <v>3755</v>
      </c>
      <c r="D19" s="7">
        <v>1300</v>
      </c>
    </row>
    <row r="20" spans="1:4" x14ac:dyDescent="0.3">
      <c r="A20" s="73" t="s">
        <v>82</v>
      </c>
      <c r="B20" s="75">
        <f>SUM(B21)</f>
        <v>25000</v>
      </c>
      <c r="C20" s="75">
        <f>SUM(C21)</f>
        <v>83472</v>
      </c>
      <c r="D20" s="75">
        <f>SUM(D21)</f>
        <v>83472</v>
      </c>
    </row>
    <row r="21" spans="1:4" x14ac:dyDescent="0.3">
      <c r="A21" s="74" t="s">
        <v>83</v>
      </c>
      <c r="B21" s="7">
        <v>25000</v>
      </c>
      <c r="C21" s="7">
        <v>83472</v>
      </c>
      <c r="D21" s="7">
        <v>83472</v>
      </c>
    </row>
    <row r="22" spans="1:4" x14ac:dyDescent="0.3">
      <c r="A22" s="79"/>
    </row>
    <row r="23" spans="1:4" ht="15.75" customHeight="1" x14ac:dyDescent="0.3">
      <c r="A23" s="87" t="s">
        <v>39</v>
      </c>
      <c r="B23" s="87"/>
      <c r="C23" s="87"/>
      <c r="D23" s="87"/>
    </row>
    <row r="24" spans="1:4" ht="17.399999999999999" x14ac:dyDescent="0.3">
      <c r="A24" s="4"/>
      <c r="B24" s="4"/>
      <c r="C24" s="4"/>
      <c r="D24" s="4"/>
    </row>
    <row r="25" spans="1:4" ht="27" customHeight="1" x14ac:dyDescent="0.3">
      <c r="A25" s="15" t="s">
        <v>40</v>
      </c>
      <c r="B25" s="15" t="s">
        <v>28</v>
      </c>
      <c r="C25" s="15" t="s">
        <v>92</v>
      </c>
      <c r="D25" s="15" t="s">
        <v>97</v>
      </c>
    </row>
    <row r="26" spans="1:4" s="78" customFormat="1" x14ac:dyDescent="0.3">
      <c r="A26" s="32" t="s">
        <v>1</v>
      </c>
      <c r="B26" s="75">
        <f>SUM(B27,B29,B31,B34,B38,B36)</f>
        <v>983603</v>
      </c>
      <c r="C26" s="75">
        <f>SUM(C27,C29,C31,C34,C38,C36)</f>
        <v>1080972</v>
      </c>
      <c r="D26" s="75">
        <f>SUM(D27,D29,D31,D34,D38,D36)</f>
        <v>1133127</v>
      </c>
    </row>
    <row r="27" spans="1:4" s="78" customFormat="1" ht="15.75" customHeight="1" x14ac:dyDescent="0.3">
      <c r="A27" s="19" t="s">
        <v>74</v>
      </c>
      <c r="B27" s="75">
        <f>SUM(B28)</f>
        <v>862745</v>
      </c>
      <c r="C27" s="75">
        <f>SUM(C28)</f>
        <v>862745</v>
      </c>
      <c r="D27" s="75">
        <v>912345</v>
      </c>
    </row>
    <row r="28" spans="1:4" x14ac:dyDescent="0.3">
      <c r="A28" s="9" t="s">
        <v>79</v>
      </c>
      <c r="B28" s="54">
        <v>862745</v>
      </c>
      <c r="C28" s="54">
        <v>862745</v>
      </c>
      <c r="D28" s="54">
        <v>917195</v>
      </c>
    </row>
    <row r="29" spans="1:4" s="78" customFormat="1" x14ac:dyDescent="0.3">
      <c r="A29" s="8" t="s">
        <v>85</v>
      </c>
      <c r="B29" s="75">
        <f>SUM(B30:B30)</f>
        <v>43817</v>
      </c>
      <c r="C29" s="75">
        <f>SUM(C30:C30)</f>
        <v>115000</v>
      </c>
      <c r="D29" s="75">
        <f>SUM(D30:D30)</f>
        <v>116000</v>
      </c>
    </row>
    <row r="30" spans="1:4" x14ac:dyDescent="0.3">
      <c r="A30" s="72" t="s">
        <v>84</v>
      </c>
      <c r="B30" s="54">
        <v>43817</v>
      </c>
      <c r="C30" s="54">
        <v>115000</v>
      </c>
      <c r="D30" s="54">
        <v>116000</v>
      </c>
    </row>
    <row r="31" spans="1:4" s="78" customFormat="1" x14ac:dyDescent="0.3">
      <c r="A31" s="8" t="s">
        <v>76</v>
      </c>
      <c r="B31" s="75">
        <f>SUM(B32:B33)</f>
        <v>16000</v>
      </c>
      <c r="C31" s="75">
        <f>SUM(C32:C33)</f>
        <v>16000</v>
      </c>
      <c r="D31" s="75">
        <f>SUM(D32:D33)</f>
        <v>20010</v>
      </c>
    </row>
    <row r="32" spans="1:4" x14ac:dyDescent="0.3">
      <c r="A32" s="72" t="s">
        <v>77</v>
      </c>
      <c r="B32" s="7">
        <v>15987</v>
      </c>
      <c r="C32" s="7">
        <v>15987</v>
      </c>
      <c r="D32" s="7">
        <v>20000</v>
      </c>
    </row>
    <row r="33" spans="1:4" x14ac:dyDescent="0.3">
      <c r="A33" s="13" t="s">
        <v>86</v>
      </c>
      <c r="B33" s="7">
        <v>13</v>
      </c>
      <c r="C33" s="7">
        <v>13</v>
      </c>
      <c r="D33" s="7">
        <v>10</v>
      </c>
    </row>
    <row r="34" spans="1:4" s="78" customFormat="1" x14ac:dyDescent="0.3">
      <c r="A34" s="73" t="s">
        <v>80</v>
      </c>
      <c r="B34" s="75">
        <f>SUM(B35)</f>
        <v>2655</v>
      </c>
      <c r="C34" s="75">
        <f>SUM(C35)</f>
        <v>3755</v>
      </c>
      <c r="D34" s="75">
        <f>SUM(D35)</f>
        <v>1300</v>
      </c>
    </row>
    <row r="35" spans="1:4" x14ac:dyDescent="0.3">
      <c r="A35" s="72" t="s">
        <v>81</v>
      </c>
      <c r="B35" s="7">
        <v>2655</v>
      </c>
      <c r="C35" s="7">
        <v>3755</v>
      </c>
      <c r="D35" s="7">
        <v>1300</v>
      </c>
    </row>
    <row r="36" spans="1:4" s="78" customFormat="1" x14ac:dyDescent="0.3">
      <c r="A36" s="77" t="s">
        <v>88</v>
      </c>
      <c r="B36" s="75">
        <f>SUM(B37)</f>
        <v>58386</v>
      </c>
      <c r="C36" s="75">
        <f>SUM(C37)</f>
        <v>0</v>
      </c>
      <c r="D36" s="75">
        <f>SUM(D37)</f>
        <v>0</v>
      </c>
    </row>
    <row r="37" spans="1:4" x14ac:dyDescent="0.3">
      <c r="A37" s="72" t="s">
        <v>89</v>
      </c>
      <c r="B37" s="7">
        <v>58386</v>
      </c>
      <c r="C37" s="82">
        <v>0</v>
      </c>
      <c r="D37" s="82">
        <v>0</v>
      </c>
    </row>
    <row r="38" spans="1:4" s="78" customFormat="1" x14ac:dyDescent="0.3">
      <c r="A38" s="73" t="s">
        <v>87</v>
      </c>
      <c r="B38" s="75">
        <f>SUM(B39)</f>
        <v>0</v>
      </c>
      <c r="C38" s="75">
        <f>SUM(C39)</f>
        <v>83472</v>
      </c>
      <c r="D38" s="75">
        <f>SUM(D39)</f>
        <v>83472</v>
      </c>
    </row>
    <row r="39" spans="1:4" x14ac:dyDescent="0.3">
      <c r="A39" s="74" t="s">
        <v>83</v>
      </c>
      <c r="B39" s="7">
        <v>0</v>
      </c>
      <c r="C39" s="7">
        <v>83472</v>
      </c>
      <c r="D39" s="7">
        <v>83472</v>
      </c>
    </row>
  </sheetData>
  <mergeCells count="5">
    <mergeCell ref="A1:D1"/>
    <mergeCell ref="A3:D3"/>
    <mergeCell ref="A5:D5"/>
    <mergeCell ref="A7:D7"/>
    <mergeCell ref="A23:D23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sqref="A1:D1"/>
    </sheetView>
  </sheetViews>
  <sheetFormatPr defaultRowHeight="14.4" x14ac:dyDescent="0.3"/>
  <cols>
    <col min="1" max="1" width="47.6640625" customWidth="1"/>
    <col min="2" max="2" width="34.77734375" customWidth="1"/>
    <col min="3" max="3" width="37.109375" customWidth="1"/>
    <col min="4" max="4" width="38.44140625" customWidth="1"/>
  </cols>
  <sheetData>
    <row r="1" spans="1:6" ht="42" customHeight="1" x14ac:dyDescent="0.3">
      <c r="A1" s="87" t="s">
        <v>102</v>
      </c>
      <c r="B1" s="87"/>
      <c r="C1" s="87"/>
      <c r="D1" s="87"/>
      <c r="E1" s="34"/>
      <c r="F1" s="34"/>
    </row>
    <row r="2" spans="1:6" ht="18" customHeight="1" x14ac:dyDescent="0.3">
      <c r="A2" s="4"/>
      <c r="B2" s="4"/>
      <c r="C2" s="4"/>
      <c r="D2" s="4"/>
    </row>
    <row r="3" spans="1:6" ht="15.6" x14ac:dyDescent="0.3">
      <c r="A3" s="87" t="s">
        <v>17</v>
      </c>
      <c r="B3" s="87"/>
      <c r="C3" s="87"/>
      <c r="D3" s="87"/>
    </row>
    <row r="4" spans="1:6" ht="17.399999999999999" x14ac:dyDescent="0.3">
      <c r="A4" s="4"/>
      <c r="B4" s="4"/>
      <c r="C4" s="4"/>
      <c r="D4" s="4"/>
    </row>
    <row r="5" spans="1:6" ht="18" customHeight="1" x14ac:dyDescent="0.3">
      <c r="A5" s="87" t="s">
        <v>4</v>
      </c>
      <c r="B5" s="87"/>
      <c r="C5" s="87"/>
      <c r="D5" s="87"/>
    </row>
    <row r="6" spans="1:6" ht="17.399999999999999" x14ac:dyDescent="0.3">
      <c r="A6" s="4"/>
      <c r="B6" s="4"/>
      <c r="C6" s="4"/>
      <c r="D6" s="4"/>
    </row>
    <row r="7" spans="1:6" ht="15.6" customHeight="1" x14ac:dyDescent="0.3">
      <c r="A7" s="87" t="s">
        <v>12</v>
      </c>
      <c r="B7" s="87"/>
      <c r="C7" s="87"/>
      <c r="D7" s="87"/>
    </row>
    <row r="8" spans="1:6" ht="17.399999999999999" x14ac:dyDescent="0.3">
      <c r="A8" s="4"/>
      <c r="B8" s="4"/>
      <c r="C8" s="4"/>
      <c r="D8" s="4"/>
    </row>
    <row r="9" spans="1:6" ht="24" customHeight="1" x14ac:dyDescent="0.3">
      <c r="A9" s="15" t="s">
        <v>40</v>
      </c>
      <c r="B9" s="15" t="s">
        <v>28</v>
      </c>
      <c r="C9" s="15" t="s">
        <v>92</v>
      </c>
      <c r="D9" s="15" t="s">
        <v>97</v>
      </c>
    </row>
    <row r="10" spans="1:6" ht="15.75" customHeight="1" x14ac:dyDescent="0.3">
      <c r="A10" s="51" t="s">
        <v>13</v>
      </c>
      <c r="B10" s="75">
        <v>983603</v>
      </c>
      <c r="C10" s="75">
        <f>SUM(C11)</f>
        <v>1080972</v>
      </c>
      <c r="D10" s="75">
        <f>SUM(D11)</f>
        <v>1133127</v>
      </c>
    </row>
    <row r="11" spans="1:6" ht="15.75" customHeight="1" x14ac:dyDescent="0.3">
      <c r="A11" s="51" t="s">
        <v>62</v>
      </c>
      <c r="B11" s="7">
        <v>983603</v>
      </c>
      <c r="C11" s="7">
        <f>SUM(C12)</f>
        <v>1080972</v>
      </c>
      <c r="D11" s="7">
        <f>SUM(D12)</f>
        <v>1133127</v>
      </c>
    </row>
    <row r="12" spans="1:6" x14ac:dyDescent="0.3">
      <c r="A12" s="55" t="s">
        <v>63</v>
      </c>
      <c r="B12" s="7">
        <v>983603</v>
      </c>
      <c r="C12" s="7">
        <v>1080972</v>
      </c>
      <c r="D12" s="7">
        <v>1133127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sqref="A1:F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3.77734375" customWidth="1"/>
    <col min="4" max="4" width="46.33203125" customWidth="1"/>
    <col min="5" max="5" width="40.77734375" customWidth="1"/>
    <col min="6" max="6" width="39.21875" customWidth="1"/>
  </cols>
  <sheetData>
    <row r="1" spans="1:6" ht="42" customHeight="1" x14ac:dyDescent="0.3">
      <c r="A1" s="87" t="s">
        <v>102</v>
      </c>
      <c r="B1" s="87"/>
      <c r="C1" s="87"/>
      <c r="D1" s="87"/>
      <c r="E1" s="87"/>
      <c r="F1" s="87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87" t="s">
        <v>17</v>
      </c>
      <c r="B3" s="87"/>
      <c r="C3" s="87"/>
      <c r="D3" s="87"/>
      <c r="E3" s="87"/>
      <c r="F3" s="87"/>
    </row>
    <row r="4" spans="1:6" ht="17.399999999999999" x14ac:dyDescent="0.3">
      <c r="A4" s="4"/>
      <c r="B4" s="4"/>
      <c r="C4" s="4"/>
      <c r="D4" s="4"/>
      <c r="E4" s="4"/>
      <c r="F4" s="4"/>
    </row>
    <row r="5" spans="1:6" ht="18" customHeight="1" x14ac:dyDescent="0.3">
      <c r="A5" s="87" t="s">
        <v>43</v>
      </c>
      <c r="B5" s="87"/>
      <c r="C5" s="87"/>
      <c r="D5" s="87"/>
      <c r="E5" s="87"/>
      <c r="F5" s="87"/>
    </row>
    <row r="6" spans="1:6" ht="17.399999999999999" x14ac:dyDescent="0.3">
      <c r="A6" s="4"/>
      <c r="B6" s="4"/>
      <c r="C6" s="4"/>
      <c r="D6" s="4"/>
      <c r="E6" s="4"/>
      <c r="F6" s="4"/>
    </row>
    <row r="7" spans="1:6" ht="25.2" customHeight="1" x14ac:dyDescent="0.3">
      <c r="A7" s="15" t="s">
        <v>5</v>
      </c>
      <c r="B7" s="14" t="s">
        <v>6</v>
      </c>
      <c r="C7" s="14" t="s">
        <v>27</v>
      </c>
      <c r="D7" s="15" t="s">
        <v>28</v>
      </c>
      <c r="E7" s="15" t="s">
        <v>92</v>
      </c>
      <c r="F7" s="15" t="s">
        <v>97</v>
      </c>
    </row>
    <row r="8" spans="1:6" x14ac:dyDescent="0.3">
      <c r="A8" s="30"/>
      <c r="B8" s="31"/>
      <c r="C8" s="29" t="s">
        <v>45</v>
      </c>
      <c r="D8" s="76">
        <f t="shared" ref="D8:F9" si="0">SUM(D9)</f>
        <v>58386</v>
      </c>
      <c r="E8" s="76">
        <f t="shared" si="0"/>
        <v>0</v>
      </c>
      <c r="F8" s="76">
        <f t="shared" si="0"/>
        <v>0</v>
      </c>
    </row>
    <row r="9" spans="1:6" x14ac:dyDescent="0.3">
      <c r="A9" s="8">
        <v>8</v>
      </c>
      <c r="B9" s="8"/>
      <c r="C9" s="8" t="s">
        <v>14</v>
      </c>
      <c r="D9" s="7">
        <f t="shared" si="0"/>
        <v>58386</v>
      </c>
      <c r="E9" s="7">
        <f t="shared" si="0"/>
        <v>0</v>
      </c>
      <c r="F9" s="7">
        <f t="shared" si="0"/>
        <v>0</v>
      </c>
    </row>
    <row r="10" spans="1:6" x14ac:dyDescent="0.3">
      <c r="A10" s="8"/>
      <c r="B10" s="11">
        <v>84</v>
      </c>
      <c r="C10" s="11" t="s">
        <v>21</v>
      </c>
      <c r="D10" s="7">
        <v>58386</v>
      </c>
      <c r="E10" s="7">
        <v>0</v>
      </c>
      <c r="F10" s="7">
        <v>0</v>
      </c>
    </row>
    <row r="11" spans="1:6" x14ac:dyDescent="0.3">
      <c r="A11" s="8"/>
      <c r="B11" s="11"/>
      <c r="C11" s="33"/>
      <c r="D11" s="7"/>
      <c r="E11" s="7"/>
      <c r="F11" s="7"/>
    </row>
    <row r="12" spans="1:6" x14ac:dyDescent="0.3">
      <c r="A12" s="8"/>
      <c r="B12" s="11"/>
      <c r="C12" s="29" t="s">
        <v>48</v>
      </c>
      <c r="D12" s="75">
        <f t="shared" ref="D12:F13" si="1">SUM(D13)</f>
        <v>91230</v>
      </c>
      <c r="E12" s="75">
        <f t="shared" si="1"/>
        <v>66230</v>
      </c>
      <c r="F12" s="75">
        <f t="shared" si="1"/>
        <v>66230</v>
      </c>
    </row>
    <row r="13" spans="1:6" ht="26.4" x14ac:dyDescent="0.3">
      <c r="A13" s="10">
        <v>5</v>
      </c>
      <c r="B13" s="10"/>
      <c r="C13" s="19" t="s">
        <v>15</v>
      </c>
      <c r="D13" s="7">
        <f t="shared" si="1"/>
        <v>91230</v>
      </c>
      <c r="E13" s="7">
        <f t="shared" si="1"/>
        <v>66230</v>
      </c>
      <c r="F13" s="7">
        <f t="shared" si="1"/>
        <v>66230</v>
      </c>
    </row>
    <row r="14" spans="1:6" ht="26.4" x14ac:dyDescent="0.3">
      <c r="A14" s="11"/>
      <c r="B14" s="11">
        <v>54</v>
      </c>
      <c r="C14" s="20" t="s">
        <v>22</v>
      </c>
      <c r="D14" s="7">
        <v>91230</v>
      </c>
      <c r="E14" s="7">
        <v>66230</v>
      </c>
      <c r="F14" s="7">
        <v>66230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sqref="A1:D1"/>
    </sheetView>
  </sheetViews>
  <sheetFormatPr defaultRowHeight="14.4" x14ac:dyDescent="0.3"/>
  <cols>
    <col min="1" max="1" width="47.109375" customWidth="1"/>
    <col min="2" max="2" width="46.88671875" customWidth="1"/>
    <col min="3" max="3" width="50.44140625" customWidth="1"/>
    <col min="4" max="4" width="47.88671875" customWidth="1"/>
  </cols>
  <sheetData>
    <row r="1" spans="1:6" ht="42" customHeight="1" x14ac:dyDescent="0.3">
      <c r="A1" s="87" t="s">
        <v>102</v>
      </c>
      <c r="B1" s="87"/>
      <c r="C1" s="87"/>
      <c r="D1" s="87"/>
      <c r="E1" s="34"/>
      <c r="F1" s="34"/>
    </row>
    <row r="2" spans="1:6" ht="18" customHeight="1" x14ac:dyDescent="0.3">
      <c r="A2" s="4"/>
      <c r="B2" s="4"/>
      <c r="C2" s="4"/>
      <c r="D2" s="4"/>
    </row>
    <row r="3" spans="1:6" ht="15.75" customHeight="1" x14ac:dyDescent="0.3">
      <c r="A3" s="87" t="s">
        <v>17</v>
      </c>
      <c r="B3" s="87"/>
      <c r="C3" s="87"/>
      <c r="D3" s="87"/>
    </row>
    <row r="4" spans="1:6" ht="17.399999999999999" x14ac:dyDescent="0.3">
      <c r="A4" s="4"/>
      <c r="B4" s="4"/>
      <c r="C4" s="4"/>
      <c r="D4" s="4"/>
    </row>
    <row r="5" spans="1:6" ht="18" customHeight="1" x14ac:dyDescent="0.3">
      <c r="A5" s="87" t="s">
        <v>44</v>
      </c>
      <c r="B5" s="87"/>
      <c r="C5" s="87"/>
      <c r="D5" s="87"/>
    </row>
    <row r="6" spans="1:6" ht="17.399999999999999" x14ac:dyDescent="0.3">
      <c r="A6" s="4"/>
      <c r="B6" s="4"/>
      <c r="C6" s="4"/>
      <c r="D6" s="4"/>
    </row>
    <row r="7" spans="1:6" ht="24" customHeight="1" x14ac:dyDescent="0.3">
      <c r="A7" s="14" t="s">
        <v>40</v>
      </c>
      <c r="B7" s="15" t="s">
        <v>28</v>
      </c>
      <c r="C7" s="15" t="s">
        <v>92</v>
      </c>
      <c r="D7" s="15" t="s">
        <v>97</v>
      </c>
    </row>
    <row r="8" spans="1:6" x14ac:dyDescent="0.3">
      <c r="A8" s="8" t="s">
        <v>45</v>
      </c>
      <c r="B8" s="75">
        <f t="shared" ref="B8:D9" si="0">SUM(B9)</f>
        <v>58386</v>
      </c>
      <c r="C8" s="75">
        <f t="shared" si="0"/>
        <v>0</v>
      </c>
      <c r="D8" s="75">
        <f t="shared" si="0"/>
        <v>0</v>
      </c>
    </row>
    <row r="9" spans="1:6" x14ac:dyDescent="0.3">
      <c r="A9" s="8" t="s">
        <v>46</v>
      </c>
      <c r="B9" s="75">
        <f t="shared" si="0"/>
        <v>58386</v>
      </c>
      <c r="C9" s="75">
        <f t="shared" si="0"/>
        <v>0</v>
      </c>
      <c r="D9" s="75">
        <f t="shared" si="0"/>
        <v>0</v>
      </c>
    </row>
    <row r="10" spans="1:6" x14ac:dyDescent="0.3">
      <c r="A10" s="12" t="s">
        <v>47</v>
      </c>
      <c r="B10" s="7">
        <v>58386</v>
      </c>
      <c r="C10" s="7">
        <v>0</v>
      </c>
      <c r="D10" s="7">
        <v>0</v>
      </c>
    </row>
    <row r="11" spans="1:6" x14ac:dyDescent="0.3">
      <c r="A11" s="12"/>
      <c r="B11" s="7"/>
      <c r="C11" s="7"/>
      <c r="D11" s="7"/>
    </row>
    <row r="12" spans="1:6" x14ac:dyDescent="0.3">
      <c r="A12" s="8" t="s">
        <v>48</v>
      </c>
      <c r="B12" s="75">
        <f>SUM(B13,B15)</f>
        <v>91230</v>
      </c>
      <c r="C12" s="75">
        <f>SUM(C13,C15)</f>
        <v>66230</v>
      </c>
      <c r="D12" s="75">
        <f>SUM(D13,D15)</f>
        <v>66230</v>
      </c>
    </row>
    <row r="13" spans="1:6" x14ac:dyDescent="0.3">
      <c r="A13" s="19" t="s">
        <v>41</v>
      </c>
      <c r="B13" s="75">
        <f>SUM(B14)</f>
        <v>66230</v>
      </c>
      <c r="C13" s="75">
        <f>SUM(C14)</f>
        <v>66230</v>
      </c>
      <c r="D13" s="75">
        <f>SUM(D14)</f>
        <v>66230</v>
      </c>
    </row>
    <row r="14" spans="1:6" x14ac:dyDescent="0.3">
      <c r="A14" s="9" t="s">
        <v>42</v>
      </c>
      <c r="B14" s="7">
        <v>66230</v>
      </c>
      <c r="C14" s="7">
        <v>66230</v>
      </c>
      <c r="D14" s="7">
        <v>66230</v>
      </c>
    </row>
    <row r="15" spans="1:6" s="78" customFormat="1" x14ac:dyDescent="0.3">
      <c r="A15" s="73" t="s">
        <v>87</v>
      </c>
      <c r="B15" s="75">
        <f>SUM(B16)</f>
        <v>25000</v>
      </c>
      <c r="C15" s="75">
        <f>SUM(C16)</f>
        <v>0</v>
      </c>
      <c r="D15" s="75">
        <f>SUM(D16)</f>
        <v>0</v>
      </c>
    </row>
    <row r="16" spans="1:6" x14ac:dyDescent="0.3">
      <c r="A16" s="74" t="s">
        <v>83</v>
      </c>
      <c r="B16" s="7">
        <v>25000</v>
      </c>
      <c r="C16" s="7">
        <v>0</v>
      </c>
      <c r="D16" s="7">
        <v>0</v>
      </c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34" workbookViewId="0">
      <selection activeCell="D47" sqref="D4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90.6640625" customWidth="1"/>
    <col min="5" max="5" width="41.44140625" customWidth="1"/>
    <col min="6" max="6" width="42.6640625" customWidth="1"/>
    <col min="7" max="7" width="36.88671875" customWidth="1"/>
  </cols>
  <sheetData>
    <row r="1" spans="1:7" ht="42" customHeight="1" x14ac:dyDescent="0.3">
      <c r="A1" s="87" t="s">
        <v>102</v>
      </c>
      <c r="B1" s="87"/>
      <c r="C1" s="87"/>
      <c r="D1" s="87"/>
      <c r="E1" s="87"/>
      <c r="F1" s="87"/>
      <c r="G1" s="87"/>
    </row>
    <row r="2" spans="1:7" ht="17.399999999999999" x14ac:dyDescent="0.3">
      <c r="A2" s="4"/>
      <c r="B2" s="4"/>
      <c r="C2" s="4"/>
      <c r="D2" s="4"/>
      <c r="E2" s="4"/>
      <c r="F2" s="4"/>
      <c r="G2" s="4"/>
    </row>
    <row r="3" spans="1:7" ht="18" customHeight="1" x14ac:dyDescent="0.3">
      <c r="A3" s="87" t="s">
        <v>16</v>
      </c>
      <c r="B3" s="87"/>
      <c r="C3" s="87"/>
      <c r="D3" s="87"/>
      <c r="E3" s="87"/>
      <c r="F3" s="87"/>
      <c r="G3" s="87"/>
    </row>
    <row r="4" spans="1:7" ht="17.399999999999999" x14ac:dyDescent="0.3">
      <c r="A4" s="4"/>
      <c r="B4" s="4"/>
      <c r="C4" s="4"/>
      <c r="D4" s="4"/>
      <c r="E4" s="4"/>
      <c r="F4" s="4"/>
      <c r="G4" s="4"/>
    </row>
    <row r="5" spans="1:7" ht="25.8" customHeight="1" x14ac:dyDescent="0.3">
      <c r="A5" s="120" t="s">
        <v>18</v>
      </c>
      <c r="B5" s="121"/>
      <c r="C5" s="122"/>
      <c r="D5" s="14" t="s">
        <v>19</v>
      </c>
      <c r="E5" s="15" t="s">
        <v>28</v>
      </c>
      <c r="F5" s="15" t="s">
        <v>92</v>
      </c>
      <c r="G5" s="15" t="s">
        <v>97</v>
      </c>
    </row>
    <row r="6" spans="1:7" ht="27" customHeight="1" x14ac:dyDescent="0.3">
      <c r="A6" s="119" t="s">
        <v>93</v>
      </c>
      <c r="B6" s="119"/>
      <c r="C6" s="119"/>
      <c r="D6" s="63" t="s">
        <v>64</v>
      </c>
      <c r="E6" s="52"/>
      <c r="F6" s="52"/>
      <c r="G6" s="52"/>
    </row>
    <row r="7" spans="1:7" ht="27" customHeight="1" x14ac:dyDescent="0.3">
      <c r="A7" s="119" t="s">
        <v>94</v>
      </c>
      <c r="B7" s="119"/>
      <c r="C7" s="119"/>
      <c r="D7" s="63" t="s">
        <v>65</v>
      </c>
      <c r="E7" s="52"/>
      <c r="F7" s="52"/>
      <c r="G7" s="52"/>
    </row>
    <row r="8" spans="1:7" ht="27" customHeight="1" x14ac:dyDescent="0.3">
      <c r="A8" s="110" t="s">
        <v>95</v>
      </c>
      <c r="B8" s="111"/>
      <c r="C8" s="112"/>
      <c r="D8" s="63"/>
      <c r="E8" s="52"/>
      <c r="F8" s="52"/>
      <c r="G8" s="52"/>
    </row>
    <row r="9" spans="1:7" ht="13.95" customHeight="1" x14ac:dyDescent="0.3">
      <c r="A9" s="113" t="s">
        <v>66</v>
      </c>
      <c r="B9" s="113"/>
      <c r="C9" s="113"/>
      <c r="D9" s="64" t="s">
        <v>67</v>
      </c>
      <c r="E9" s="60">
        <f>SUM(E10,E14,E16)</f>
        <v>928975</v>
      </c>
      <c r="F9" s="60">
        <f>SUM(F10,F14,F16)</f>
        <v>928975</v>
      </c>
      <c r="G9" s="60">
        <f>SUM(G10,G14,G16)</f>
        <v>978575</v>
      </c>
    </row>
    <row r="10" spans="1:7" x14ac:dyDescent="0.3">
      <c r="A10" s="119">
        <v>3</v>
      </c>
      <c r="B10" s="119"/>
      <c r="C10" s="119"/>
      <c r="D10" s="83" t="s">
        <v>9</v>
      </c>
      <c r="E10" s="60">
        <f>SUM(E11:E13)</f>
        <v>857036</v>
      </c>
      <c r="F10" s="60">
        <f>SUM(F11:F13)</f>
        <v>857036</v>
      </c>
      <c r="G10" s="60">
        <f>SUM(G11:G13)</f>
        <v>906636</v>
      </c>
    </row>
    <row r="11" spans="1:7" x14ac:dyDescent="0.3">
      <c r="A11" s="115">
        <v>31</v>
      </c>
      <c r="B11" s="115"/>
      <c r="C11" s="115"/>
      <c r="D11" s="65" t="s">
        <v>10</v>
      </c>
      <c r="E11" s="52">
        <v>760850</v>
      </c>
      <c r="F11" s="52">
        <v>760850</v>
      </c>
      <c r="G11" s="52">
        <v>811650</v>
      </c>
    </row>
    <row r="12" spans="1:7" x14ac:dyDescent="0.3">
      <c r="A12" s="115">
        <v>32</v>
      </c>
      <c r="B12" s="115"/>
      <c r="C12" s="115"/>
      <c r="D12" s="65" t="s">
        <v>20</v>
      </c>
      <c r="E12" s="52">
        <v>92821</v>
      </c>
      <c r="F12" s="52">
        <v>92821</v>
      </c>
      <c r="G12" s="52">
        <v>91621</v>
      </c>
    </row>
    <row r="13" spans="1:7" x14ac:dyDescent="0.3">
      <c r="A13" s="66">
        <v>34</v>
      </c>
      <c r="B13" s="67"/>
      <c r="C13" s="68"/>
      <c r="D13" s="65" t="s">
        <v>61</v>
      </c>
      <c r="E13" s="52">
        <v>3365</v>
      </c>
      <c r="F13" s="52">
        <v>3365</v>
      </c>
      <c r="G13" s="52">
        <v>3365</v>
      </c>
    </row>
    <row r="14" spans="1:7" ht="26.4" x14ac:dyDescent="0.3">
      <c r="A14" s="84">
        <v>4</v>
      </c>
      <c r="B14" s="85"/>
      <c r="C14" s="86"/>
      <c r="D14" s="83" t="s">
        <v>11</v>
      </c>
      <c r="E14" s="60">
        <v>5709</v>
      </c>
      <c r="F14" s="60">
        <v>5709</v>
      </c>
      <c r="G14" s="60">
        <v>5709</v>
      </c>
    </row>
    <row r="15" spans="1:7" ht="26.4" x14ac:dyDescent="0.3">
      <c r="A15" s="66">
        <v>42</v>
      </c>
      <c r="B15" s="67"/>
      <c r="C15" s="68"/>
      <c r="D15" s="65" t="s">
        <v>26</v>
      </c>
      <c r="E15" s="52">
        <v>5709</v>
      </c>
      <c r="F15" s="52">
        <v>5709</v>
      </c>
      <c r="G15" s="52">
        <v>5709</v>
      </c>
    </row>
    <row r="16" spans="1:7" ht="25.8" customHeight="1" x14ac:dyDescent="0.3">
      <c r="A16" s="110">
        <v>5</v>
      </c>
      <c r="B16" s="111"/>
      <c r="C16" s="112"/>
      <c r="D16" s="83" t="s">
        <v>15</v>
      </c>
      <c r="E16" s="60">
        <f>SUM(E17)</f>
        <v>66230</v>
      </c>
      <c r="F16" s="60">
        <f>SUM(F17)</f>
        <v>66230</v>
      </c>
      <c r="G16" s="60">
        <f>SUM(G17)</f>
        <v>66230</v>
      </c>
    </row>
    <row r="17" spans="1:7" ht="30" customHeight="1" x14ac:dyDescent="0.3">
      <c r="A17" s="107">
        <v>54</v>
      </c>
      <c r="B17" s="108"/>
      <c r="C17" s="109"/>
      <c r="D17" s="20" t="s">
        <v>22</v>
      </c>
      <c r="E17" s="52">
        <v>66230</v>
      </c>
      <c r="F17" s="52">
        <v>66230</v>
      </c>
      <c r="G17" s="52">
        <v>66230</v>
      </c>
    </row>
    <row r="18" spans="1:7" ht="13.95" customHeight="1" x14ac:dyDescent="0.3">
      <c r="A18" s="113" t="s">
        <v>66</v>
      </c>
      <c r="B18" s="113"/>
      <c r="C18" s="113"/>
      <c r="D18" s="64" t="s">
        <v>59</v>
      </c>
      <c r="E18" s="60">
        <f>SUM(E19,E21)</f>
        <v>43817</v>
      </c>
      <c r="F18" s="60">
        <f>SUM(F19,F21)</f>
        <v>115000</v>
      </c>
      <c r="G18" s="60">
        <f>SUM(G19,G21)</f>
        <v>116000</v>
      </c>
    </row>
    <row r="19" spans="1:7" x14ac:dyDescent="0.3">
      <c r="A19" s="119">
        <v>3</v>
      </c>
      <c r="B19" s="119"/>
      <c r="C19" s="119"/>
      <c r="D19" s="83" t="s">
        <v>9</v>
      </c>
      <c r="E19" s="60">
        <f>SUM(E20:E20)</f>
        <v>29881</v>
      </c>
      <c r="F19" s="60">
        <f>SUM(F20:F20)</f>
        <v>81064</v>
      </c>
      <c r="G19" s="60">
        <f>SUM(G20:G20)</f>
        <v>82064</v>
      </c>
    </row>
    <row r="20" spans="1:7" x14ac:dyDescent="0.3">
      <c r="A20" s="115">
        <v>32</v>
      </c>
      <c r="B20" s="115"/>
      <c r="C20" s="115"/>
      <c r="D20" s="65" t="s">
        <v>20</v>
      </c>
      <c r="E20" s="52">
        <v>29881</v>
      </c>
      <c r="F20" s="52">
        <v>81064</v>
      </c>
      <c r="G20" s="52">
        <v>82064</v>
      </c>
    </row>
    <row r="21" spans="1:7" ht="26.4" x14ac:dyDescent="0.3">
      <c r="A21" s="84">
        <v>4</v>
      </c>
      <c r="B21" s="85"/>
      <c r="C21" s="86"/>
      <c r="D21" s="83" t="s">
        <v>11</v>
      </c>
      <c r="E21" s="60">
        <f>SUM(E22)</f>
        <v>13936</v>
      </c>
      <c r="F21" s="60">
        <f>SUM(F22)</f>
        <v>33936</v>
      </c>
      <c r="G21" s="60">
        <f>SUM(G22)</f>
        <v>33936</v>
      </c>
    </row>
    <row r="22" spans="1:7" ht="26.4" x14ac:dyDescent="0.3">
      <c r="A22" s="66">
        <v>42</v>
      </c>
      <c r="B22" s="67"/>
      <c r="C22" s="68"/>
      <c r="D22" s="65" t="s">
        <v>26</v>
      </c>
      <c r="E22" s="52">
        <v>13936</v>
      </c>
      <c r="F22" s="52">
        <v>33936</v>
      </c>
      <c r="G22" s="52">
        <v>33936</v>
      </c>
    </row>
    <row r="23" spans="1:7" ht="13.95" customHeight="1" x14ac:dyDescent="0.3">
      <c r="A23" s="113" t="s">
        <v>66</v>
      </c>
      <c r="B23" s="113"/>
      <c r="C23" s="113"/>
      <c r="D23" s="69" t="s">
        <v>68</v>
      </c>
      <c r="E23" s="60">
        <v>2655</v>
      </c>
      <c r="F23" s="60">
        <f>SUM(F24,F26)</f>
        <v>3755</v>
      </c>
      <c r="G23" s="60">
        <f>SUM(G24,G26)</f>
        <v>1300</v>
      </c>
    </row>
    <row r="24" spans="1:7" s="78" customFormat="1" x14ac:dyDescent="0.3">
      <c r="A24" s="119">
        <v>3</v>
      </c>
      <c r="B24" s="119"/>
      <c r="C24" s="119"/>
      <c r="D24" s="83" t="s">
        <v>9</v>
      </c>
      <c r="E24" s="59">
        <v>1328</v>
      </c>
      <c r="F24" s="59">
        <f>SUM(F25)</f>
        <v>2428</v>
      </c>
      <c r="G24" s="59">
        <f>SUM(G25)</f>
        <v>1300</v>
      </c>
    </row>
    <row r="25" spans="1:7" x14ac:dyDescent="0.3">
      <c r="A25" s="115">
        <v>32</v>
      </c>
      <c r="B25" s="115"/>
      <c r="C25" s="115"/>
      <c r="D25" s="65" t="s">
        <v>20</v>
      </c>
      <c r="E25" s="54">
        <v>1328</v>
      </c>
      <c r="F25" s="54">
        <v>2428</v>
      </c>
      <c r="G25" s="54">
        <v>1300</v>
      </c>
    </row>
    <row r="26" spans="1:7" s="78" customFormat="1" ht="26.4" x14ac:dyDescent="0.3">
      <c r="A26" s="110">
        <v>4</v>
      </c>
      <c r="B26" s="111"/>
      <c r="C26" s="112"/>
      <c r="D26" s="83" t="s">
        <v>11</v>
      </c>
      <c r="E26" s="59">
        <v>1327</v>
      </c>
      <c r="F26" s="59">
        <v>1327</v>
      </c>
      <c r="G26" s="59">
        <f>SUM(G27)</f>
        <v>0</v>
      </c>
    </row>
    <row r="27" spans="1:7" x14ac:dyDescent="0.3">
      <c r="A27" s="107">
        <v>42</v>
      </c>
      <c r="B27" s="108"/>
      <c r="C27" s="109"/>
      <c r="D27" s="65" t="s">
        <v>26</v>
      </c>
      <c r="E27" s="54">
        <v>1327</v>
      </c>
      <c r="F27" s="54">
        <v>1327</v>
      </c>
      <c r="G27" s="54">
        <v>0</v>
      </c>
    </row>
    <row r="28" spans="1:7" ht="13.95" customHeight="1" x14ac:dyDescent="0.3">
      <c r="A28" s="113" t="s">
        <v>66</v>
      </c>
      <c r="B28" s="113"/>
      <c r="C28" s="113"/>
      <c r="D28" s="69" t="s">
        <v>91</v>
      </c>
      <c r="E28" s="60">
        <f>SUM(E29,E31,E33)</f>
        <v>25000</v>
      </c>
      <c r="F28" s="60">
        <f>SUM(F29,F31,F33)</f>
        <v>83472</v>
      </c>
      <c r="G28" s="60">
        <f>SUM(G29,G31,G33)</f>
        <v>83472</v>
      </c>
    </row>
    <row r="29" spans="1:7" s="78" customFormat="1" ht="13.95" customHeight="1" x14ac:dyDescent="0.3">
      <c r="A29" s="119">
        <v>3</v>
      </c>
      <c r="B29" s="119"/>
      <c r="C29" s="119"/>
      <c r="D29" s="83" t="s">
        <v>9</v>
      </c>
      <c r="E29" s="59"/>
      <c r="F29" s="59">
        <f>SUM(F30)</f>
        <v>2000</v>
      </c>
      <c r="G29" s="59">
        <f>SUM(G30)</f>
        <v>2000</v>
      </c>
    </row>
    <row r="30" spans="1:7" ht="13.95" customHeight="1" x14ac:dyDescent="0.3">
      <c r="A30" s="115">
        <v>32</v>
      </c>
      <c r="B30" s="115"/>
      <c r="C30" s="115"/>
      <c r="D30" s="65" t="s">
        <v>20</v>
      </c>
      <c r="E30" s="54"/>
      <c r="F30" s="54">
        <v>2000</v>
      </c>
      <c r="G30" s="54">
        <v>2000</v>
      </c>
    </row>
    <row r="31" spans="1:7" s="78" customFormat="1" x14ac:dyDescent="0.3">
      <c r="A31" s="119">
        <v>4</v>
      </c>
      <c r="B31" s="119"/>
      <c r="C31" s="119"/>
      <c r="D31" s="83" t="s">
        <v>11</v>
      </c>
      <c r="E31" s="59"/>
      <c r="F31" s="59">
        <f>SUM(F32)</f>
        <v>81472</v>
      </c>
      <c r="G31" s="59">
        <f>SUM(G32)</f>
        <v>81472</v>
      </c>
    </row>
    <row r="32" spans="1:7" x14ac:dyDescent="0.3">
      <c r="A32" s="115">
        <v>42</v>
      </c>
      <c r="B32" s="115"/>
      <c r="C32" s="115"/>
      <c r="D32" s="65" t="s">
        <v>26</v>
      </c>
      <c r="E32" s="54"/>
      <c r="F32" s="54">
        <v>81472</v>
      </c>
      <c r="G32" s="54">
        <v>81472</v>
      </c>
    </row>
    <row r="33" spans="1:7" ht="25.8" customHeight="1" x14ac:dyDescent="0.3">
      <c r="A33" s="107">
        <v>5</v>
      </c>
      <c r="B33" s="108"/>
      <c r="C33" s="109"/>
      <c r="D33" s="65" t="s">
        <v>15</v>
      </c>
      <c r="E33" s="52">
        <f>SUM(E34)</f>
        <v>25000</v>
      </c>
      <c r="F33" s="52">
        <f>SUM(F34)</f>
        <v>0</v>
      </c>
      <c r="G33" s="52">
        <f>SUM(G34)</f>
        <v>0</v>
      </c>
    </row>
    <row r="34" spans="1:7" ht="30" customHeight="1" x14ac:dyDescent="0.3">
      <c r="A34" s="107">
        <v>54</v>
      </c>
      <c r="B34" s="108"/>
      <c r="C34" s="109"/>
      <c r="D34" s="20" t="s">
        <v>22</v>
      </c>
      <c r="E34" s="52">
        <v>25000</v>
      </c>
      <c r="F34" s="52">
        <v>0</v>
      </c>
      <c r="G34" s="52">
        <v>0</v>
      </c>
    </row>
    <row r="35" spans="1:7" ht="13.95" customHeight="1" x14ac:dyDescent="0.3">
      <c r="A35" s="113" t="s">
        <v>66</v>
      </c>
      <c r="B35" s="113"/>
      <c r="C35" s="113"/>
      <c r="D35" s="69" t="s">
        <v>69</v>
      </c>
      <c r="E35" s="60">
        <f>SUM(E36,E38)</f>
        <v>16000</v>
      </c>
      <c r="F35" s="60">
        <f>SUM(F36,F38)</f>
        <v>16000</v>
      </c>
      <c r="G35" s="60">
        <f>SUM(G36,G38)</f>
        <v>20010</v>
      </c>
    </row>
    <row r="36" spans="1:7" x14ac:dyDescent="0.3">
      <c r="A36" s="114">
        <v>3</v>
      </c>
      <c r="B36" s="114"/>
      <c r="C36" s="114"/>
      <c r="D36" s="65" t="s">
        <v>9</v>
      </c>
      <c r="E36" s="54">
        <f>SUM(E37)</f>
        <v>12670</v>
      </c>
      <c r="F36" s="54">
        <f>SUM(F37)</f>
        <v>13334</v>
      </c>
      <c r="G36" s="54">
        <f>SUM(G37)</f>
        <v>15000</v>
      </c>
    </row>
    <row r="37" spans="1:7" x14ac:dyDescent="0.3">
      <c r="A37" s="115">
        <v>32</v>
      </c>
      <c r="B37" s="115"/>
      <c r="C37" s="115"/>
      <c r="D37" s="65" t="s">
        <v>20</v>
      </c>
      <c r="E37" s="54">
        <v>12670</v>
      </c>
      <c r="F37" s="54">
        <v>13334</v>
      </c>
      <c r="G37" s="54">
        <v>15000</v>
      </c>
    </row>
    <row r="38" spans="1:7" x14ac:dyDescent="0.3">
      <c r="A38" s="66">
        <v>4</v>
      </c>
      <c r="B38" s="67"/>
      <c r="C38" s="68"/>
      <c r="D38" s="65" t="s">
        <v>11</v>
      </c>
      <c r="E38" s="54">
        <f>SUM(E39)</f>
        <v>3330</v>
      </c>
      <c r="F38" s="54">
        <f>SUM(F39)</f>
        <v>2666</v>
      </c>
      <c r="G38" s="54">
        <f>SUM(G39)</f>
        <v>5010</v>
      </c>
    </row>
    <row r="39" spans="1:7" x14ac:dyDescent="0.3">
      <c r="A39" s="66">
        <v>42</v>
      </c>
      <c r="B39" s="67"/>
      <c r="C39" s="68"/>
      <c r="D39" s="65" t="s">
        <v>26</v>
      </c>
      <c r="E39" s="54">
        <v>3330</v>
      </c>
      <c r="F39" s="54">
        <v>2666</v>
      </c>
      <c r="G39" s="54">
        <v>5010</v>
      </c>
    </row>
    <row r="40" spans="1:7" ht="25.5" customHeight="1" x14ac:dyDescent="0.3">
      <c r="A40" s="116" t="s">
        <v>66</v>
      </c>
      <c r="B40" s="117"/>
      <c r="C40" s="118"/>
      <c r="D40" s="70" t="s">
        <v>70</v>
      </c>
      <c r="E40" s="60">
        <f t="shared" ref="E40:G41" si="0">SUM(E41)</f>
        <v>58386</v>
      </c>
      <c r="F40" s="60">
        <f t="shared" si="0"/>
        <v>0</v>
      </c>
      <c r="G40" s="60">
        <f t="shared" si="0"/>
        <v>0</v>
      </c>
    </row>
    <row r="41" spans="1:7" ht="25.2" customHeight="1" x14ac:dyDescent="0.3">
      <c r="A41" s="110">
        <v>5</v>
      </c>
      <c r="B41" s="111"/>
      <c r="C41" s="112"/>
      <c r="D41" s="83" t="s">
        <v>15</v>
      </c>
      <c r="E41" s="60">
        <f t="shared" si="0"/>
        <v>58386</v>
      </c>
      <c r="F41" s="60">
        <f t="shared" si="0"/>
        <v>0</v>
      </c>
      <c r="G41" s="60">
        <f t="shared" si="0"/>
        <v>0</v>
      </c>
    </row>
    <row r="42" spans="1:7" ht="25.8" customHeight="1" x14ac:dyDescent="0.3">
      <c r="A42" s="107">
        <v>54</v>
      </c>
      <c r="B42" s="108"/>
      <c r="C42" s="109"/>
      <c r="D42" s="20" t="s">
        <v>22</v>
      </c>
      <c r="E42" s="52">
        <v>58386</v>
      </c>
      <c r="F42" s="52">
        <v>0</v>
      </c>
      <c r="G42" s="52">
        <v>0</v>
      </c>
    </row>
    <row r="43" spans="1:7" x14ac:dyDescent="0.3">
      <c r="C43" s="78" t="s">
        <v>104</v>
      </c>
    </row>
    <row r="44" spans="1:7" x14ac:dyDescent="0.3">
      <c r="C44" s="71" t="s">
        <v>103</v>
      </c>
      <c r="D44" s="81"/>
      <c r="E44" s="81"/>
      <c r="F44" s="78"/>
      <c r="G44" s="78" t="s">
        <v>99</v>
      </c>
    </row>
    <row r="45" spans="1:7" x14ac:dyDescent="0.3">
      <c r="C45" s="71" t="s">
        <v>71</v>
      </c>
      <c r="D45" s="61"/>
      <c r="E45" s="61"/>
      <c r="G45" s="78" t="s">
        <v>100</v>
      </c>
    </row>
    <row r="46" spans="1:7" x14ac:dyDescent="0.3">
      <c r="C46" s="61" t="s">
        <v>72</v>
      </c>
      <c r="D46" s="61"/>
      <c r="E46" s="61"/>
      <c r="F46" s="78"/>
    </row>
    <row r="47" spans="1:7" x14ac:dyDescent="0.3">
      <c r="B47" s="61"/>
      <c r="C47" s="61"/>
      <c r="D47" s="61"/>
    </row>
  </sheetData>
  <mergeCells count="33">
    <mergeCell ref="A8:C8"/>
    <mergeCell ref="A6:C6"/>
    <mergeCell ref="A7:C7"/>
    <mergeCell ref="A5:C5"/>
    <mergeCell ref="A1:G1"/>
    <mergeCell ref="A3:G3"/>
    <mergeCell ref="A18:C18"/>
    <mergeCell ref="A20:C20"/>
    <mergeCell ref="A9:C9"/>
    <mergeCell ref="A10:C10"/>
    <mergeCell ref="A12:C12"/>
    <mergeCell ref="A11:C11"/>
    <mergeCell ref="A19:C19"/>
    <mergeCell ref="A16:C16"/>
    <mergeCell ref="A17:C17"/>
    <mergeCell ref="A31:C31"/>
    <mergeCell ref="A32:C32"/>
    <mergeCell ref="A23:C23"/>
    <mergeCell ref="A24:C24"/>
    <mergeCell ref="A25:C25"/>
    <mergeCell ref="A26:C26"/>
    <mergeCell ref="A27:C27"/>
    <mergeCell ref="A28:C28"/>
    <mergeCell ref="A29:C29"/>
    <mergeCell ref="A30:C30"/>
    <mergeCell ref="A33:C33"/>
    <mergeCell ref="A34:C34"/>
    <mergeCell ref="A41:C41"/>
    <mergeCell ref="A42:C42"/>
    <mergeCell ref="A35:C35"/>
    <mergeCell ref="A36:C36"/>
    <mergeCell ref="A37:C37"/>
    <mergeCell ref="A40:C40"/>
  </mergeCells>
  <pageMargins left="0.70866141732283472" right="0.19685039370078741" top="0.55118110236220474" bottom="0.55118110236220474" header="0.31496062992125984" footer="0.31496062992125984"/>
  <pageSetup paperSize="9" scale="57" fitToWidth="0" orientation="landscape" r:id="rId1"/>
  <ignoredErrors>
    <ignoredError sqref="E10:G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2024-12-19T12:42:44Z</cp:lastPrinted>
  <dcterms:created xsi:type="dcterms:W3CDTF">2022-08-12T12:51:27Z</dcterms:created>
  <dcterms:modified xsi:type="dcterms:W3CDTF">2024-12-19T12:43:50Z</dcterms:modified>
</cp:coreProperties>
</file>