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C26" i="8"/>
  <c r="C36" i="8"/>
  <c r="B36" i="8"/>
  <c r="C38" i="8" l="1"/>
  <c r="C34" i="8"/>
  <c r="C31" i="8"/>
  <c r="C29" i="8"/>
  <c r="C27" i="8"/>
  <c r="C20" i="8"/>
  <c r="C18" i="8"/>
  <c r="C15" i="8"/>
  <c r="C13" i="8"/>
  <c r="C11" i="8"/>
  <c r="F23" i="7"/>
  <c r="F24" i="7"/>
  <c r="F31" i="7"/>
  <c r="F29" i="7"/>
  <c r="F43" i="7"/>
  <c r="F40" i="7" s="1"/>
  <c r="F38" i="7"/>
  <c r="F36" i="7"/>
  <c r="F33" i="7"/>
  <c r="F28" i="7" s="1"/>
  <c r="F21" i="7"/>
  <c r="F19" i="7"/>
  <c r="F16" i="7"/>
  <c r="F10" i="7"/>
  <c r="C15" i="9"/>
  <c r="C13" i="9"/>
  <c r="C12" i="9"/>
  <c r="C9" i="9"/>
  <c r="C8" i="9" s="1"/>
  <c r="E13" i="6"/>
  <c r="E12" i="6" s="1"/>
  <c r="E9" i="6"/>
  <c r="E8" i="6" s="1"/>
  <c r="C10" i="5"/>
  <c r="C11" i="5"/>
  <c r="E29" i="3"/>
  <c r="E25" i="3"/>
  <c r="E24" i="3" s="1"/>
  <c r="E11" i="3"/>
  <c r="E10" i="3" s="1"/>
  <c r="G37" i="10"/>
  <c r="G21" i="10"/>
  <c r="G11" i="10"/>
  <c r="G8" i="10"/>
  <c r="E43" i="7"/>
  <c r="E40" i="7" s="1"/>
  <c r="E16" i="7"/>
  <c r="E33" i="7"/>
  <c r="E28" i="7" s="1"/>
  <c r="E38" i="7"/>
  <c r="E36" i="7"/>
  <c r="E21" i="7"/>
  <c r="E10" i="7"/>
  <c r="B13" i="9"/>
  <c r="B12" i="9" s="1"/>
  <c r="B15" i="9"/>
  <c r="B9" i="9"/>
  <c r="B8" i="9" s="1"/>
  <c r="D13" i="6"/>
  <c r="D12" i="6" s="1"/>
  <c r="D9" i="6"/>
  <c r="D8" i="6" s="1"/>
  <c r="B38" i="8"/>
  <c r="B34" i="8"/>
  <c r="B31" i="8"/>
  <c r="B29" i="8"/>
  <c r="B27" i="8"/>
  <c r="B20" i="8"/>
  <c r="B18" i="8"/>
  <c r="B15" i="8"/>
  <c r="B13" i="8"/>
  <c r="B11" i="8"/>
  <c r="D29" i="3"/>
  <c r="D25" i="3"/>
  <c r="D24" i="3" s="1"/>
  <c r="D11" i="3"/>
  <c r="D10" i="3" s="1"/>
  <c r="E19" i="7"/>
  <c r="F9" i="7" l="1"/>
  <c r="F18" i="7"/>
  <c r="C10" i="8"/>
  <c r="B10" i="8"/>
  <c r="F35" i="7"/>
  <c r="E9" i="7"/>
  <c r="G14" i="10"/>
  <c r="G22" i="10"/>
  <c r="G28" i="10" s="1"/>
  <c r="G29" i="10" s="1"/>
  <c r="E35" i="7"/>
  <c r="E18" i="7"/>
  <c r="F37" i="10" l="1"/>
  <c r="F21" i="10"/>
  <c r="F11" i="10"/>
  <c r="F8" i="10"/>
  <c r="F14" i="10" l="1"/>
  <c r="F22" i="10" s="1"/>
  <c r="F28" i="10" s="1"/>
  <c r="F29" i="10" s="1"/>
</calcChain>
</file>

<file path=xl/sharedStrings.xml><?xml version="1.0" encoding="utf-8"?>
<sst xmlns="http://schemas.openxmlformats.org/spreadsheetml/2006/main" count="194" uniqueCount="102">
  <si>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</si>
  <si>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</si>
  <si>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</si>
  <si>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</si>
  <si>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</si>
  <si>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</si>
  <si>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</si>
  <si>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</si>
  <si>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</si>
  <si>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</si>
  <si>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</si>
  <si>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</si>
  <si>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</si>
  <si>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</si>
  <si>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</si>
  <si>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</si>
  <si>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</si>
  <si>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</si>
  <si>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</si>
  <si>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</si>
  <si>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</si>
  <si>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</si>
  <si>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</si>
  <si>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</si>
  <si>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</si>
  <si>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</si>
  <si>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</si>
  <si>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</si>
  <si>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Plan za 2024.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</si>
  <si>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</si>
  <si>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</si>
  <si>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</si>
  <si>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</si>
  <si>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</si>
  <si>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</si>
  <si>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</si>
  <si>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</si>
  <si>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</si>
  <si>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</si>
  <si>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</si>
  <si>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</si>
  <si>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</si>
  <si>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</si>
  <si>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</si>
  <si>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</si>
  <si>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</si>
  <si>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</si>
  <si>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</si>
  <si>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</si>
  <si>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</si>
  <si>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</si>
  <si>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</si>
  <si>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</si>
  <si>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</si>
  <si>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</si>
  <si>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</si>
  <si>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</si>
  <si>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</si>
  <si>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</si>
  <si>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</si>
  <si>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</si>
  <si>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</si>
  <si>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</si>
  <si>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>Djelatnost Javne vatrogasne postrojbe Grada Vodica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</si>
  <si>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</si>
  <si>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</si>
  <si>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</si>
  <si>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</si>
  <si>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Vlastiti </t>
  </si>
  <si>
    <t xml:space="preserve">Namjenski </t>
  </si>
  <si>
    <t>Dodatna ulaganja</t>
  </si>
  <si>
    <t xml:space="preserve">Plan izradio zapovjednik: </t>
  </si>
  <si>
    <t>Ivica Begić, struč.spec.ing.sec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</si>
  <si>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</si>
  <si>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</si>
  <si>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</si>
  <si>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</si>
  <si>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</si>
  <si>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</si>
  <si>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</si>
  <si>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</si>
  <si>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</si>
  <si>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</si>
  <si>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</si>
  <si>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</si>
  <si>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</si>
  <si>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</si>
  <si>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</si>
  <si>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</si>
  <si>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</si>
  <si>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Višak iz prethodnog razdoblja</t>
  </si>
  <si>
    <t>I. izmjena Plana za 2024.</t>
  </si>
  <si>
    <t>PROGRAM 7001</t>
  </si>
  <si>
    <t>Aktivnost A700101</t>
  </si>
  <si>
    <t>Korisnik K1005</t>
  </si>
  <si>
    <t>I. izmjena financijskog plana za 2024.</t>
  </si>
  <si>
    <t>Financijski plan za 2024.</t>
  </si>
  <si>
    <t>Predsjednik Vatrogasnog vijeća</t>
  </si>
  <si>
    <t>Hrvoje Perica, dipl.oec.</t>
  </si>
  <si>
    <r>
      <t xml:space="preserve">I. IZMJENA FINANCIJSKOG PLANA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2024. GODINU</t>
    </r>
  </si>
  <si>
    <t>I. IZMJENA FINANCIJSKOG PLANA JAVNE VATROGASNE POSTROJBE GRADA VODICA 
ZA 2024. GODINU</t>
  </si>
  <si>
    <t>KLASA: 400-01/24-01/02; URBROJ: 2182-4-4-01-24-3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</si>
</sst>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3" fontId="20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4" xfId="0" applyNumberFormat="1" applyFont="1" applyFill="1" applyBorder="1" applyAlignment="1">
      <alignment horizontal="right"/>
    </xf>
    <xf numFmtId="0" fontId="21" fillId="0" borderId="0" xfId="0" applyFont="1"/>
    <xf numFmtId="0" fontId="7" fillId="5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wrapText="1"/>
    </xf>
    <xf numFmtId="0" fontId="22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4" xfId="0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center" vertical="center"/>
    </xf>
    <xf numFmtId="3" fontId="0" fillId="0" borderId="0" xfId="0" applyNumberFormat="1"/>
    <xf numFmtId="0" fontId="19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9" fillId="4" borderId="3" xfId="0" quotePrefix="1" applyNumberFormat="1" applyFont="1" applyFill="1" applyBorder="1" applyAlignment="1">
      <alignment horizontal="right"/>
    </xf>
    <xf numFmtId="0" fontId="25" fillId="0" borderId="0" xfId="0" applyFont="1"/>
    <xf numFmtId="3" fontId="3" fillId="2" borderId="6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 inden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19" workbookViewId="0">
      <selection sqref="A1:G1"/>
    </sheetView>
  </sheetViews>
  <sheetFormatPr defaultRowHeight="14.4" x14ac:dyDescent="0.3"/>
  <cols>
    <col min="5" max="5" width="52.88671875" customWidth="1"/>
    <col min="6" max="6" width="42.6640625" customWidth="1"/>
    <col min="7" max="7" width="39.88671875" customWidth="1"/>
  </cols>
  <sheetData>
    <row r="1" spans="1:7" ht="42" customHeight="1" x14ac:dyDescent="0.3">
      <c r="A1" s="94" t="s">
        <v>99</v>
      </c>
      <c r="B1" s="94"/>
      <c r="C1" s="94"/>
      <c r="D1" s="94"/>
      <c r="E1" s="94"/>
      <c r="F1" s="94"/>
      <c r="G1" s="94"/>
    </row>
    <row r="2" spans="1:7" ht="17.399999999999999" x14ac:dyDescent="0.3">
      <c r="A2" s="4"/>
      <c r="B2" s="4"/>
      <c r="C2" s="4"/>
      <c r="D2" s="4"/>
      <c r="E2" s="4"/>
      <c r="F2" s="4"/>
      <c r="G2" s="4"/>
    </row>
    <row r="3" spans="1:7" ht="15.6" x14ac:dyDescent="0.3">
      <c r="A3" s="94" t="s">
        <v>17</v>
      </c>
      <c r="B3" s="94"/>
      <c r="C3" s="94"/>
      <c r="D3" s="94"/>
      <c r="E3" s="94"/>
      <c r="F3" s="94"/>
      <c r="G3" s="94"/>
    </row>
    <row r="4" spans="1:7" ht="17.399999999999999" x14ac:dyDescent="0.3">
      <c r="A4" s="4"/>
      <c r="B4" s="4"/>
      <c r="C4" s="4"/>
      <c r="D4" s="4"/>
      <c r="E4" s="4"/>
      <c r="F4" s="4"/>
      <c r="G4" s="4"/>
    </row>
    <row r="5" spans="1:7" ht="15.6" x14ac:dyDescent="0.3">
      <c r="A5" s="94" t="s">
        <v>23</v>
      </c>
      <c r="B5" s="94"/>
      <c r="C5" s="94"/>
      <c r="D5" s="94"/>
      <c r="E5" s="94"/>
      <c r="F5" s="94"/>
      <c r="G5" s="94"/>
    </row>
    <row r="6" spans="1:7" ht="17.399999999999999" x14ac:dyDescent="0.3">
      <c r="A6" s="1"/>
      <c r="B6" s="2"/>
      <c r="C6" s="2"/>
      <c r="D6" s="2"/>
      <c r="E6" s="5"/>
      <c r="F6" s="6"/>
      <c r="G6" s="6"/>
    </row>
    <row r="7" spans="1:7" x14ac:dyDescent="0.3">
      <c r="A7" s="21"/>
      <c r="B7" s="22"/>
      <c r="C7" s="22"/>
      <c r="D7" s="23"/>
      <c r="E7" s="24"/>
      <c r="F7" s="3" t="s">
        <v>96</v>
      </c>
      <c r="G7" s="3" t="s">
        <v>95</v>
      </c>
    </row>
    <row r="8" spans="1:7" x14ac:dyDescent="0.3">
      <c r="A8" s="99" t="s">
        <v>0</v>
      </c>
      <c r="B8" s="93"/>
      <c r="C8" s="93"/>
      <c r="D8" s="93"/>
      <c r="E8" s="107"/>
      <c r="F8" s="25">
        <f t="shared" ref="F8" si="0">F9+F10</f>
        <v>991447</v>
      </c>
      <c r="G8" s="25">
        <f t="shared" ref="G8" si="1">G9+G10</f>
        <v>1063730</v>
      </c>
    </row>
    <row r="9" spans="1:7" x14ac:dyDescent="0.3">
      <c r="A9" s="108" t="s">
        <v>29</v>
      </c>
      <c r="B9" s="109"/>
      <c r="C9" s="109"/>
      <c r="D9" s="109"/>
      <c r="E9" s="106"/>
      <c r="F9" s="26">
        <v>991447</v>
      </c>
      <c r="G9" s="26">
        <v>1063730</v>
      </c>
    </row>
    <row r="10" spans="1:7" x14ac:dyDescent="0.3">
      <c r="A10" s="105" t="s">
        <v>30</v>
      </c>
      <c r="B10" s="106"/>
      <c r="C10" s="106"/>
      <c r="D10" s="106"/>
      <c r="E10" s="106"/>
      <c r="F10" s="26"/>
      <c r="G10" s="26"/>
    </row>
    <row r="11" spans="1:7" x14ac:dyDescent="0.3">
      <c r="A11" s="28" t="s">
        <v>1</v>
      </c>
      <c r="B11" s="36"/>
      <c r="C11" s="36"/>
      <c r="D11" s="36"/>
      <c r="E11" s="36"/>
      <c r="F11" s="25">
        <f t="shared" ref="F11" si="2">F12+F13</f>
        <v>983603</v>
      </c>
      <c r="G11" s="25">
        <f t="shared" ref="G11" si="3">G12+G13</f>
        <v>1080972</v>
      </c>
    </row>
    <row r="12" spans="1:7" x14ac:dyDescent="0.3">
      <c r="A12" s="110" t="s">
        <v>31</v>
      </c>
      <c r="B12" s="109"/>
      <c r="C12" s="109"/>
      <c r="D12" s="109"/>
      <c r="E12" s="109"/>
      <c r="F12" s="26">
        <v>900915</v>
      </c>
      <c r="G12" s="26">
        <v>955862</v>
      </c>
    </row>
    <row r="13" spans="1:7" x14ac:dyDescent="0.3">
      <c r="A13" s="105" t="s">
        <v>32</v>
      </c>
      <c r="B13" s="106"/>
      <c r="C13" s="106"/>
      <c r="D13" s="106"/>
      <c r="E13" s="106"/>
      <c r="F13" s="26">
        <v>82688</v>
      </c>
      <c r="G13" s="26">
        <v>125110</v>
      </c>
    </row>
    <row r="14" spans="1:7" x14ac:dyDescent="0.3">
      <c r="A14" s="92" t="s">
        <v>49</v>
      </c>
      <c r="B14" s="93"/>
      <c r="C14" s="93"/>
      <c r="D14" s="93"/>
      <c r="E14" s="93"/>
      <c r="F14" s="25">
        <f t="shared" ref="F14" si="4">F8-F11</f>
        <v>7844</v>
      </c>
      <c r="G14" s="25">
        <f t="shared" ref="G14" si="5">G8-G11</f>
        <v>-17242</v>
      </c>
    </row>
    <row r="15" spans="1:7" ht="17.399999999999999" x14ac:dyDescent="0.3">
      <c r="A15" s="4"/>
      <c r="B15" s="17"/>
      <c r="C15" s="17"/>
      <c r="D15" s="17"/>
      <c r="E15" s="17"/>
      <c r="F15" s="18"/>
      <c r="G15" s="18"/>
    </row>
    <row r="16" spans="1:7" ht="15.6" x14ac:dyDescent="0.3">
      <c r="A16" s="94" t="s">
        <v>24</v>
      </c>
      <c r="B16" s="95"/>
      <c r="C16" s="95"/>
      <c r="D16" s="95"/>
      <c r="E16" s="95"/>
      <c r="F16" s="95"/>
    </row>
    <row r="17" spans="1:7" ht="19.8" customHeight="1" x14ac:dyDescent="0.3">
      <c r="A17" s="4"/>
      <c r="B17" s="17"/>
      <c r="C17" s="17"/>
      <c r="D17" s="17"/>
      <c r="E17" s="17"/>
      <c r="F17" s="18"/>
      <c r="G17" s="18"/>
    </row>
    <row r="18" spans="1:7" ht="26.4" customHeight="1" x14ac:dyDescent="0.3">
      <c r="A18" s="21"/>
      <c r="B18" s="22"/>
      <c r="C18" s="22"/>
      <c r="D18" s="23"/>
      <c r="E18" s="24"/>
      <c r="F18" s="3" t="s">
        <v>96</v>
      </c>
      <c r="G18" s="3" t="s">
        <v>95</v>
      </c>
    </row>
    <row r="19" spans="1:7" x14ac:dyDescent="0.3">
      <c r="A19" s="105" t="s">
        <v>33</v>
      </c>
      <c r="B19" s="106"/>
      <c r="C19" s="106"/>
      <c r="D19" s="106"/>
      <c r="E19" s="106"/>
      <c r="F19" s="26">
        <v>58386</v>
      </c>
      <c r="G19" s="26">
        <v>0</v>
      </c>
    </row>
    <row r="20" spans="1:7" x14ac:dyDescent="0.3">
      <c r="A20" s="105" t="s">
        <v>34</v>
      </c>
      <c r="B20" s="106"/>
      <c r="C20" s="106"/>
      <c r="D20" s="106"/>
      <c r="E20" s="106"/>
      <c r="F20" s="26">
        <v>91230</v>
      </c>
      <c r="G20" s="26">
        <v>66230</v>
      </c>
    </row>
    <row r="21" spans="1:7" x14ac:dyDescent="0.3">
      <c r="A21" s="92" t="s">
        <v>2</v>
      </c>
      <c r="B21" s="93"/>
      <c r="C21" s="93"/>
      <c r="D21" s="93"/>
      <c r="E21" s="93"/>
      <c r="F21" s="25">
        <f t="shared" ref="F21" si="6">F19-F20</f>
        <v>-32844</v>
      </c>
      <c r="G21" s="25">
        <f t="shared" ref="G21" si="7">G19-G20</f>
        <v>-66230</v>
      </c>
    </row>
    <row r="22" spans="1:7" x14ac:dyDescent="0.3">
      <c r="A22" s="92" t="s">
        <v>50</v>
      </c>
      <c r="B22" s="93"/>
      <c r="C22" s="93"/>
      <c r="D22" s="93"/>
      <c r="E22" s="93"/>
      <c r="F22" s="25">
        <f t="shared" ref="F22" si="8">F14+F21</f>
        <v>-25000</v>
      </c>
      <c r="G22" s="25">
        <f t="shared" ref="G22" si="9">G14+G21</f>
        <v>-83472</v>
      </c>
    </row>
    <row r="23" spans="1:7" ht="17.399999999999999" x14ac:dyDescent="0.3">
      <c r="A23" s="16"/>
      <c r="B23" s="17"/>
      <c r="C23" s="17"/>
      <c r="D23" s="17"/>
      <c r="E23" s="17"/>
      <c r="F23" s="18"/>
      <c r="G23" s="18"/>
    </row>
    <row r="24" spans="1:7" ht="15.6" x14ac:dyDescent="0.3">
      <c r="A24" s="94" t="s">
        <v>51</v>
      </c>
      <c r="B24" s="95"/>
      <c r="C24" s="95"/>
      <c r="D24" s="95"/>
      <c r="E24" s="95"/>
      <c r="F24" s="95"/>
    </row>
    <row r="25" spans="1:7" ht="15.6" x14ac:dyDescent="0.3">
      <c r="A25" s="34"/>
      <c r="B25" s="35"/>
      <c r="C25" s="35"/>
      <c r="D25" s="35"/>
      <c r="E25" s="35"/>
      <c r="F25" s="35"/>
      <c r="G25" s="35"/>
    </row>
    <row r="26" spans="1:7" ht="26.4" customHeight="1" x14ac:dyDescent="0.3">
      <c r="A26" s="21"/>
      <c r="B26" s="22"/>
      <c r="C26" s="22"/>
      <c r="D26" s="23"/>
      <c r="E26" s="24"/>
      <c r="F26" s="3" t="s">
        <v>96</v>
      </c>
      <c r="G26" s="3" t="s">
        <v>95</v>
      </c>
    </row>
    <row r="27" spans="1:7" ht="15" customHeight="1" x14ac:dyDescent="0.3">
      <c r="A27" s="96" t="s">
        <v>52</v>
      </c>
      <c r="B27" s="97"/>
      <c r="C27" s="97"/>
      <c r="D27" s="97"/>
      <c r="E27" s="98"/>
      <c r="F27" s="37">
        <v>25000</v>
      </c>
      <c r="G27" s="87">
        <v>83472</v>
      </c>
    </row>
    <row r="28" spans="1:7" ht="15" customHeight="1" x14ac:dyDescent="0.3">
      <c r="A28" s="92" t="s">
        <v>53</v>
      </c>
      <c r="B28" s="93"/>
      <c r="C28" s="93"/>
      <c r="D28" s="93"/>
      <c r="E28" s="93"/>
      <c r="F28" s="38">
        <f t="shared" ref="F28" si="10">F22+F27</f>
        <v>0</v>
      </c>
      <c r="G28" s="39">
        <f t="shared" ref="G28" si="11">G22+G27</f>
        <v>0</v>
      </c>
    </row>
    <row r="29" spans="1:7" ht="45" customHeight="1" x14ac:dyDescent="0.3">
      <c r="A29" s="99" t="s">
        <v>54</v>
      </c>
      <c r="B29" s="100"/>
      <c r="C29" s="100"/>
      <c r="D29" s="100"/>
      <c r="E29" s="101"/>
      <c r="F29" s="38">
        <f t="shared" ref="F29" si="12">F14+F21+F27-F28</f>
        <v>0</v>
      </c>
      <c r="G29" s="39">
        <f t="shared" ref="G29" si="13">G14+G21+G27-G28</f>
        <v>0</v>
      </c>
    </row>
    <row r="30" spans="1:7" ht="15.6" x14ac:dyDescent="0.3">
      <c r="A30" s="40"/>
      <c r="B30" s="41"/>
      <c r="C30" s="41"/>
      <c r="D30" s="41"/>
      <c r="E30" s="41"/>
      <c r="F30" s="41"/>
      <c r="G30" s="41"/>
    </row>
    <row r="31" spans="1:7" ht="15.6" x14ac:dyDescent="0.3">
      <c r="A31" s="102" t="s">
        <v>48</v>
      </c>
      <c r="B31" s="102"/>
      <c r="C31" s="102"/>
      <c r="D31" s="102"/>
      <c r="E31" s="102"/>
      <c r="F31" s="102"/>
    </row>
    <row r="32" spans="1:7" ht="17.399999999999999" x14ac:dyDescent="0.3">
      <c r="A32" s="42"/>
      <c r="B32" s="43"/>
      <c r="C32" s="43"/>
      <c r="D32" s="43"/>
      <c r="E32" s="43"/>
      <c r="F32" s="44"/>
      <c r="G32" s="44"/>
    </row>
    <row r="33" spans="1:7" ht="26.4" customHeight="1" x14ac:dyDescent="0.3">
      <c r="A33" s="45"/>
      <c r="B33" s="46"/>
      <c r="C33" s="46"/>
      <c r="D33" s="47"/>
      <c r="E33" s="48"/>
      <c r="F33" s="49" t="s">
        <v>96</v>
      </c>
      <c r="G33" s="3" t="s">
        <v>95</v>
      </c>
    </row>
    <row r="34" spans="1:7" x14ac:dyDescent="0.3">
      <c r="A34" s="96" t="s">
        <v>52</v>
      </c>
      <c r="B34" s="97"/>
      <c r="C34" s="97"/>
      <c r="D34" s="97"/>
      <c r="E34" s="98"/>
      <c r="F34" s="37">
        <v>0</v>
      </c>
      <c r="G34" s="87">
        <v>0</v>
      </c>
    </row>
    <row r="35" spans="1:7" ht="28.5" customHeight="1" x14ac:dyDescent="0.3">
      <c r="A35" s="96" t="s">
        <v>55</v>
      </c>
      <c r="B35" s="97"/>
      <c r="C35" s="97"/>
      <c r="D35" s="97"/>
      <c r="E35" s="98"/>
      <c r="F35" s="37">
        <v>0</v>
      </c>
      <c r="G35" s="87">
        <v>0</v>
      </c>
    </row>
    <row r="36" spans="1:7" x14ac:dyDescent="0.3">
      <c r="A36" s="96" t="s">
        <v>56</v>
      </c>
      <c r="B36" s="103"/>
      <c r="C36" s="103"/>
      <c r="D36" s="103"/>
      <c r="E36" s="104"/>
      <c r="F36" s="37">
        <v>0</v>
      </c>
      <c r="G36" s="87">
        <v>0</v>
      </c>
    </row>
    <row r="37" spans="1:7" ht="15" customHeight="1" x14ac:dyDescent="0.3">
      <c r="A37" s="92" t="s">
        <v>53</v>
      </c>
      <c r="B37" s="93"/>
      <c r="C37" s="93"/>
      <c r="D37" s="93"/>
      <c r="E37" s="93"/>
      <c r="F37" s="27">
        <f t="shared" ref="F37" si="14">F34-F35+F36</f>
        <v>0</v>
      </c>
      <c r="G37" s="50">
        <f t="shared" ref="G37" si="15">G34-G35+G36</f>
        <v>0</v>
      </c>
    </row>
    <row r="38" spans="1:7" ht="17.25" customHeight="1" x14ac:dyDescent="0.3"/>
    <row r="39" spans="1:7" x14ac:dyDescent="0.3">
      <c r="A39" s="90"/>
      <c r="B39" s="91"/>
      <c r="C39" s="91"/>
      <c r="D39" s="91"/>
      <c r="E39" s="91"/>
      <c r="F39" s="91"/>
    </row>
    <row r="40" spans="1:7" ht="9" customHeight="1" x14ac:dyDescent="0.3"/>
  </sheetData>
  <mergeCells count="24">
    <mergeCell ref="A1:G1"/>
    <mergeCell ref="A3:G3"/>
    <mergeCell ref="A5:G5"/>
    <mergeCell ref="A20:E20"/>
    <mergeCell ref="A8:E8"/>
    <mergeCell ref="A9:E9"/>
    <mergeCell ref="A10:E10"/>
    <mergeCell ref="A12:E12"/>
    <mergeCell ref="A13:E13"/>
    <mergeCell ref="A14:E14"/>
    <mergeCell ref="A16:F16"/>
    <mergeCell ref="A19:E19"/>
    <mergeCell ref="A39:F39"/>
    <mergeCell ref="A21:E21"/>
    <mergeCell ref="A22:E22"/>
    <mergeCell ref="A24:F24"/>
    <mergeCell ref="A27:E27"/>
    <mergeCell ref="A28:E28"/>
    <mergeCell ref="A29:E29"/>
    <mergeCell ref="A31:F31"/>
    <mergeCell ref="A34:E34"/>
    <mergeCell ref="A35:E35"/>
    <mergeCell ref="A36:E36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sqref="A1:E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2.21875" customWidth="1"/>
    <col min="4" max="4" width="46.6640625" customWidth="1"/>
    <col min="5" max="5" width="55" customWidth="1"/>
  </cols>
  <sheetData>
    <row r="1" spans="1:7" ht="42" customHeight="1" x14ac:dyDescent="0.3">
      <c r="A1" s="94" t="s">
        <v>99</v>
      </c>
      <c r="B1" s="94"/>
      <c r="C1" s="94"/>
      <c r="D1" s="94"/>
      <c r="E1" s="94"/>
      <c r="F1" s="34"/>
      <c r="G1" s="34"/>
    </row>
    <row r="2" spans="1:7" ht="18" customHeight="1" x14ac:dyDescent="0.3">
      <c r="A2" s="4"/>
      <c r="B2" s="4"/>
      <c r="C2" s="4"/>
      <c r="D2" s="4"/>
      <c r="E2" s="4"/>
    </row>
    <row r="3" spans="1:7" ht="15.75" customHeight="1" x14ac:dyDescent="0.3">
      <c r="A3" s="94" t="s">
        <v>17</v>
      </c>
      <c r="B3" s="94"/>
      <c r="C3" s="94"/>
      <c r="D3" s="94"/>
      <c r="E3" s="94"/>
    </row>
    <row r="4" spans="1:7" ht="17.399999999999999" x14ac:dyDescent="0.3">
      <c r="A4" s="4"/>
      <c r="B4" s="4"/>
      <c r="C4" s="4"/>
      <c r="D4" s="4"/>
      <c r="E4" s="4"/>
    </row>
    <row r="5" spans="1:7" ht="18" customHeight="1" x14ac:dyDescent="0.3">
      <c r="A5" s="94" t="s">
        <v>4</v>
      </c>
      <c r="B5" s="94"/>
      <c r="C5" s="94"/>
      <c r="D5" s="94"/>
      <c r="E5" s="94"/>
    </row>
    <row r="6" spans="1:7" ht="17.399999999999999" x14ac:dyDescent="0.3">
      <c r="A6" s="4"/>
      <c r="B6" s="4"/>
      <c r="C6" s="4"/>
      <c r="D6" s="4"/>
      <c r="E6" s="4"/>
    </row>
    <row r="7" spans="1:7" ht="15.75" customHeight="1" x14ac:dyDescent="0.3">
      <c r="A7" s="94" t="s">
        <v>35</v>
      </c>
      <c r="B7" s="94"/>
      <c r="C7" s="94"/>
      <c r="D7" s="94"/>
      <c r="E7" s="94"/>
    </row>
    <row r="8" spans="1:7" ht="17.399999999999999" x14ac:dyDescent="0.3">
      <c r="A8" s="4"/>
      <c r="B8" s="4"/>
      <c r="C8" s="4"/>
      <c r="D8" s="4"/>
      <c r="E8" s="4"/>
    </row>
    <row r="9" spans="1:7" x14ac:dyDescent="0.3">
      <c r="A9" s="15" t="s">
        <v>5</v>
      </c>
      <c r="B9" s="14" t="s">
        <v>6</v>
      </c>
      <c r="C9" s="14" t="s">
        <v>3</v>
      </c>
      <c r="D9" s="15" t="s">
        <v>28</v>
      </c>
      <c r="E9" s="15" t="s">
        <v>91</v>
      </c>
    </row>
    <row r="10" spans="1:7" ht="16.5" customHeight="1" x14ac:dyDescent="0.3">
      <c r="A10" s="30"/>
      <c r="B10" s="31"/>
      <c r="C10" s="29" t="s">
        <v>0</v>
      </c>
      <c r="D10" s="83">
        <f>SUM(D11,D18)</f>
        <v>1016447</v>
      </c>
      <c r="E10" s="83">
        <f>SUM(E11,E18)</f>
        <v>1147202</v>
      </c>
    </row>
    <row r="11" spans="1:7" ht="16.5" customHeight="1" x14ac:dyDescent="0.3">
      <c r="A11" s="51">
        <v>6</v>
      </c>
      <c r="B11" s="51"/>
      <c r="C11" s="51" t="s">
        <v>7</v>
      </c>
      <c r="D11" s="61">
        <f>SUM(D12:D15)</f>
        <v>991447</v>
      </c>
      <c r="E11" s="61">
        <f>SUM(E12:E15)</f>
        <v>1063730</v>
      </c>
    </row>
    <row r="12" spans="1:7" ht="39" customHeight="1" x14ac:dyDescent="0.3">
      <c r="A12" s="53"/>
      <c r="B12" s="53">
        <v>63</v>
      </c>
      <c r="C12" s="53" t="s">
        <v>57</v>
      </c>
      <c r="D12" s="54">
        <v>43817</v>
      </c>
      <c r="E12" s="54">
        <v>115000</v>
      </c>
    </row>
    <row r="13" spans="1:7" x14ac:dyDescent="0.3">
      <c r="A13" s="51"/>
      <c r="B13" s="53">
        <v>64</v>
      </c>
      <c r="C13" s="53" t="s">
        <v>59</v>
      </c>
      <c r="D13" s="54">
        <v>13</v>
      </c>
      <c r="E13" s="54">
        <v>13</v>
      </c>
    </row>
    <row r="14" spans="1:7" x14ac:dyDescent="0.3">
      <c r="A14" s="56"/>
      <c r="B14" s="56">
        <v>66</v>
      </c>
      <c r="C14" s="53" t="s">
        <v>73</v>
      </c>
      <c r="D14" s="54">
        <v>18642</v>
      </c>
      <c r="E14" s="54">
        <v>19742</v>
      </c>
    </row>
    <row r="15" spans="1:7" ht="26.4" x14ac:dyDescent="0.3">
      <c r="A15" s="56"/>
      <c r="B15" s="56">
        <v>67</v>
      </c>
      <c r="C15" s="53" t="s">
        <v>25</v>
      </c>
      <c r="D15" s="54">
        <v>928975</v>
      </c>
      <c r="E15" s="54">
        <v>928975</v>
      </c>
    </row>
    <row r="16" spans="1:7" x14ac:dyDescent="0.3">
      <c r="A16" s="56"/>
      <c r="B16" s="56"/>
      <c r="C16" s="55"/>
      <c r="D16" s="54"/>
      <c r="E16" s="54"/>
    </row>
    <row r="17" spans="1:5" x14ac:dyDescent="0.3">
      <c r="A17" s="56"/>
      <c r="B17" s="56"/>
      <c r="C17" s="55"/>
      <c r="D17" s="57"/>
      <c r="E17" s="57"/>
    </row>
    <row r="18" spans="1:5" x14ac:dyDescent="0.3">
      <c r="A18" s="10">
        <v>9</v>
      </c>
      <c r="B18" s="10"/>
      <c r="C18" s="19" t="s">
        <v>75</v>
      </c>
      <c r="D18" s="60">
        <v>25000</v>
      </c>
      <c r="E18" s="60">
        <v>83472</v>
      </c>
    </row>
    <row r="21" spans="1:5" ht="15.6" x14ac:dyDescent="0.3">
      <c r="A21" s="94" t="s">
        <v>36</v>
      </c>
      <c r="B21" s="94"/>
      <c r="C21" s="94"/>
      <c r="D21" s="94"/>
      <c r="E21" s="94"/>
    </row>
    <row r="22" spans="1:5" ht="17.399999999999999" x14ac:dyDescent="0.3">
      <c r="A22" s="4"/>
      <c r="B22" s="4"/>
      <c r="C22" s="4"/>
      <c r="D22" s="4"/>
      <c r="E22" s="4"/>
    </row>
    <row r="23" spans="1:5" x14ac:dyDescent="0.3">
      <c r="A23" s="15" t="s">
        <v>5</v>
      </c>
      <c r="B23" s="14" t="s">
        <v>6</v>
      </c>
      <c r="C23" s="14" t="s">
        <v>8</v>
      </c>
      <c r="D23" s="15" t="s">
        <v>28</v>
      </c>
      <c r="E23" s="15" t="s">
        <v>91</v>
      </c>
    </row>
    <row r="24" spans="1:5" x14ac:dyDescent="0.3">
      <c r="A24" s="30"/>
      <c r="B24" s="31"/>
      <c r="C24" s="29" t="s">
        <v>1</v>
      </c>
      <c r="D24" s="83">
        <f>SUM(D25,D29)</f>
        <v>983603</v>
      </c>
      <c r="E24" s="83">
        <f>SUM(E25,E29)</f>
        <v>1080972</v>
      </c>
    </row>
    <row r="25" spans="1:5" s="85" customFormat="1" ht="15.75" customHeight="1" x14ac:dyDescent="0.3">
      <c r="A25" s="51">
        <v>3</v>
      </c>
      <c r="B25" s="51"/>
      <c r="C25" s="51" t="s">
        <v>9</v>
      </c>
      <c r="D25" s="60">
        <f>SUM(D26:D28)</f>
        <v>900915</v>
      </c>
      <c r="E25" s="60">
        <f>SUM(E26:E28)</f>
        <v>955862</v>
      </c>
    </row>
    <row r="26" spans="1:5" ht="15.75" customHeight="1" x14ac:dyDescent="0.3">
      <c r="A26" s="51"/>
      <c r="B26" s="53">
        <v>31</v>
      </c>
      <c r="C26" s="53" t="s">
        <v>10</v>
      </c>
      <c r="D26" s="54">
        <v>760850</v>
      </c>
      <c r="E26" s="54">
        <v>760850</v>
      </c>
    </row>
    <row r="27" spans="1:5" x14ac:dyDescent="0.3">
      <c r="A27" s="56"/>
      <c r="B27" s="56">
        <v>32</v>
      </c>
      <c r="C27" s="56" t="s">
        <v>20</v>
      </c>
      <c r="D27" s="54">
        <v>136700</v>
      </c>
      <c r="E27" s="54">
        <v>191647</v>
      </c>
    </row>
    <row r="28" spans="1:5" x14ac:dyDescent="0.3">
      <c r="A28" s="56"/>
      <c r="B28" s="56">
        <v>34</v>
      </c>
      <c r="C28" s="53" t="s">
        <v>60</v>
      </c>
      <c r="D28" s="54">
        <v>3365</v>
      </c>
      <c r="E28" s="54">
        <v>3365</v>
      </c>
    </row>
    <row r="29" spans="1:5" s="85" customFormat="1" x14ac:dyDescent="0.3">
      <c r="A29" s="58">
        <v>4</v>
      </c>
      <c r="B29" s="58"/>
      <c r="C29" s="59" t="s">
        <v>11</v>
      </c>
      <c r="D29" s="60">
        <f>SUM(D30)</f>
        <v>82688</v>
      </c>
      <c r="E29" s="60">
        <f>SUM(E30)</f>
        <v>125110</v>
      </c>
    </row>
    <row r="30" spans="1:5" ht="26.4" x14ac:dyDescent="0.3">
      <c r="A30" s="53"/>
      <c r="B30" s="53">
        <v>42</v>
      </c>
      <c r="C30" s="63" t="s">
        <v>26</v>
      </c>
      <c r="D30" s="54">
        <v>82688</v>
      </c>
      <c r="E30" s="54">
        <v>125110</v>
      </c>
    </row>
  </sheetData>
  <mergeCells count="5">
    <mergeCell ref="A1:E1"/>
    <mergeCell ref="A3:E3"/>
    <mergeCell ref="A5:E5"/>
    <mergeCell ref="A7:E7"/>
    <mergeCell ref="A21:E21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sqref="A1:C1"/>
    </sheetView>
  </sheetViews>
  <sheetFormatPr defaultRowHeight="14.4" x14ac:dyDescent="0.3"/>
  <cols>
    <col min="1" max="1" width="77.88671875" customWidth="1"/>
    <col min="2" max="2" width="45.6640625" customWidth="1"/>
    <col min="3" max="3" width="45.21875" customWidth="1"/>
  </cols>
  <sheetData>
    <row r="1" spans="1:6" ht="42" customHeight="1" x14ac:dyDescent="0.3">
      <c r="A1" s="94" t="s">
        <v>99</v>
      </c>
      <c r="B1" s="94"/>
      <c r="C1" s="94"/>
      <c r="D1" s="34"/>
      <c r="E1" s="34"/>
      <c r="F1" s="34"/>
    </row>
    <row r="2" spans="1:6" ht="18" customHeight="1" x14ac:dyDescent="0.3">
      <c r="A2" s="4"/>
      <c r="B2" s="4"/>
      <c r="C2" s="4"/>
    </row>
    <row r="3" spans="1:6" ht="15.75" customHeight="1" x14ac:dyDescent="0.3">
      <c r="A3" s="94" t="s">
        <v>17</v>
      </c>
      <c r="B3" s="94"/>
      <c r="C3" s="94"/>
    </row>
    <row r="4" spans="1:6" ht="17.399999999999999" x14ac:dyDescent="0.3">
      <c r="B4" s="4"/>
      <c r="C4" s="4"/>
    </row>
    <row r="5" spans="1:6" ht="18" customHeight="1" x14ac:dyDescent="0.3">
      <c r="A5" s="94" t="s">
        <v>4</v>
      </c>
      <c r="B5" s="94"/>
      <c r="C5" s="94"/>
    </row>
    <row r="6" spans="1:6" ht="17.399999999999999" x14ac:dyDescent="0.3">
      <c r="A6" s="4"/>
      <c r="B6" s="4"/>
      <c r="C6" s="4"/>
    </row>
    <row r="7" spans="1:6" ht="15.75" customHeight="1" x14ac:dyDescent="0.3">
      <c r="A7" s="94" t="s">
        <v>37</v>
      </c>
      <c r="B7" s="94"/>
      <c r="C7" s="94"/>
    </row>
    <row r="8" spans="1:6" ht="17.399999999999999" x14ac:dyDescent="0.3">
      <c r="A8" s="4"/>
      <c r="B8" s="4"/>
      <c r="C8" s="4"/>
    </row>
    <row r="9" spans="1:6" x14ac:dyDescent="0.3">
      <c r="A9" s="15" t="s">
        <v>39</v>
      </c>
      <c r="B9" s="15" t="s">
        <v>28</v>
      </c>
      <c r="C9" s="15" t="s">
        <v>91</v>
      </c>
    </row>
    <row r="10" spans="1:6" x14ac:dyDescent="0.3">
      <c r="A10" s="32" t="s">
        <v>0</v>
      </c>
      <c r="B10" s="83">
        <f>SUM(B11,B13,B15,B18,B20)</f>
        <v>1016447</v>
      </c>
      <c r="C10" s="83">
        <f>SUM(C11,C13,C15,C18,C20)</f>
        <v>1147202</v>
      </c>
    </row>
    <row r="11" spans="1:6" x14ac:dyDescent="0.3">
      <c r="A11" s="19" t="s">
        <v>74</v>
      </c>
      <c r="B11" s="83">
        <f>SUM(B12)</f>
        <v>928975</v>
      </c>
      <c r="C11" s="83">
        <f>SUM(C12)</f>
        <v>928975</v>
      </c>
    </row>
    <row r="12" spans="1:6" x14ac:dyDescent="0.3">
      <c r="A12" s="9" t="s">
        <v>79</v>
      </c>
      <c r="B12" s="54">
        <v>928975</v>
      </c>
      <c r="C12" s="54">
        <v>928975</v>
      </c>
    </row>
    <row r="13" spans="1:6" x14ac:dyDescent="0.3">
      <c r="A13" s="8" t="s">
        <v>85</v>
      </c>
      <c r="B13" s="82">
        <f>SUM(B14:B14)</f>
        <v>43817</v>
      </c>
      <c r="C13" s="82">
        <f>SUM(C14:C14)</f>
        <v>115000</v>
      </c>
    </row>
    <row r="14" spans="1:6" x14ac:dyDescent="0.3">
      <c r="A14" s="79" t="s">
        <v>84</v>
      </c>
      <c r="B14" s="54">
        <v>43817</v>
      </c>
      <c r="C14" s="54">
        <v>115000</v>
      </c>
    </row>
    <row r="15" spans="1:6" x14ac:dyDescent="0.3">
      <c r="A15" s="8" t="s">
        <v>76</v>
      </c>
      <c r="B15" s="82">
        <f>SUM(B16:B17)</f>
        <v>16000</v>
      </c>
      <c r="C15" s="82">
        <f>SUM(C16:C17)</f>
        <v>16000</v>
      </c>
    </row>
    <row r="16" spans="1:6" x14ac:dyDescent="0.3">
      <c r="A16" s="79" t="s">
        <v>77</v>
      </c>
      <c r="B16" s="7">
        <v>15987</v>
      </c>
      <c r="C16" s="7">
        <v>15987</v>
      </c>
    </row>
    <row r="17" spans="1:3" x14ac:dyDescent="0.3">
      <c r="A17" s="13" t="s">
        <v>78</v>
      </c>
      <c r="B17" s="7">
        <v>13</v>
      </c>
      <c r="C17" s="7">
        <v>13</v>
      </c>
    </row>
    <row r="18" spans="1:3" x14ac:dyDescent="0.3">
      <c r="A18" s="80" t="s">
        <v>80</v>
      </c>
      <c r="B18" s="82">
        <f>SUM(B19)</f>
        <v>2655</v>
      </c>
      <c r="C18" s="82">
        <f>SUM(C19)</f>
        <v>3755</v>
      </c>
    </row>
    <row r="19" spans="1:3" x14ac:dyDescent="0.3">
      <c r="A19" s="79" t="s">
        <v>81</v>
      </c>
      <c r="B19" s="7">
        <v>2655</v>
      </c>
      <c r="C19" s="7">
        <v>3755</v>
      </c>
    </row>
    <row r="20" spans="1:3" x14ac:dyDescent="0.3">
      <c r="A20" s="80" t="s">
        <v>82</v>
      </c>
      <c r="B20" s="82">
        <f>SUM(B21)</f>
        <v>25000</v>
      </c>
      <c r="C20" s="82">
        <f>SUM(C21)</f>
        <v>83472</v>
      </c>
    </row>
    <row r="21" spans="1:3" x14ac:dyDescent="0.3">
      <c r="A21" s="81" t="s">
        <v>83</v>
      </c>
      <c r="B21" s="7">
        <v>25000</v>
      </c>
      <c r="C21" s="7">
        <v>83472</v>
      </c>
    </row>
    <row r="22" spans="1:3" x14ac:dyDescent="0.3">
      <c r="A22" s="86"/>
    </row>
    <row r="23" spans="1:3" ht="15.75" customHeight="1" x14ac:dyDescent="0.3">
      <c r="A23" s="94" t="s">
        <v>38</v>
      </c>
      <c r="B23" s="94"/>
    </row>
    <row r="24" spans="1:3" ht="17.399999999999999" x14ac:dyDescent="0.3">
      <c r="A24" s="4"/>
      <c r="B24" s="4"/>
      <c r="C24" s="4"/>
    </row>
    <row r="25" spans="1:3" ht="27" customHeight="1" x14ac:dyDescent="0.3">
      <c r="A25" s="15" t="s">
        <v>39</v>
      </c>
      <c r="B25" s="15" t="s">
        <v>28</v>
      </c>
      <c r="C25" s="15" t="s">
        <v>91</v>
      </c>
    </row>
    <row r="26" spans="1:3" s="85" customFormat="1" x14ac:dyDescent="0.3">
      <c r="A26" s="32" t="s">
        <v>1</v>
      </c>
      <c r="B26" s="82">
        <f>SUM(B27,B29,B31,B34,B38,B36)</f>
        <v>983603</v>
      </c>
      <c r="C26" s="82">
        <f>SUM(C27,C29,C31,C34,C38,C36)</f>
        <v>1080972</v>
      </c>
    </row>
    <row r="27" spans="1:3" s="85" customFormat="1" ht="15.75" customHeight="1" x14ac:dyDescent="0.3">
      <c r="A27" s="19" t="s">
        <v>74</v>
      </c>
      <c r="B27" s="82">
        <f>SUM(B28)</f>
        <v>862745</v>
      </c>
      <c r="C27" s="82">
        <f>SUM(C28)</f>
        <v>862745</v>
      </c>
    </row>
    <row r="28" spans="1:3" x14ac:dyDescent="0.3">
      <c r="A28" s="9" t="s">
        <v>79</v>
      </c>
      <c r="B28" s="54">
        <v>862745</v>
      </c>
      <c r="C28" s="54">
        <v>862745</v>
      </c>
    </row>
    <row r="29" spans="1:3" s="85" customFormat="1" x14ac:dyDescent="0.3">
      <c r="A29" s="8" t="s">
        <v>85</v>
      </c>
      <c r="B29" s="82">
        <f>SUM(B30:B30)</f>
        <v>43817</v>
      </c>
      <c r="C29" s="82">
        <f>SUM(C30:C30)</f>
        <v>115000</v>
      </c>
    </row>
    <row r="30" spans="1:3" x14ac:dyDescent="0.3">
      <c r="A30" s="79" t="s">
        <v>84</v>
      </c>
      <c r="B30" s="54">
        <v>43817</v>
      </c>
      <c r="C30" s="54">
        <v>115000</v>
      </c>
    </row>
    <row r="31" spans="1:3" s="85" customFormat="1" x14ac:dyDescent="0.3">
      <c r="A31" s="8" t="s">
        <v>76</v>
      </c>
      <c r="B31" s="82">
        <f>SUM(B32:B33)</f>
        <v>16000</v>
      </c>
      <c r="C31" s="82">
        <f>SUM(C32:C33)</f>
        <v>16000</v>
      </c>
    </row>
    <row r="32" spans="1:3" x14ac:dyDescent="0.3">
      <c r="A32" s="79" t="s">
        <v>77</v>
      </c>
      <c r="B32" s="7">
        <v>15987</v>
      </c>
      <c r="C32" s="7">
        <v>15987</v>
      </c>
    </row>
    <row r="33" spans="1:3" x14ac:dyDescent="0.3">
      <c r="A33" s="13" t="s">
        <v>86</v>
      </c>
      <c r="B33" s="7">
        <v>13</v>
      </c>
      <c r="C33" s="7">
        <v>13</v>
      </c>
    </row>
    <row r="34" spans="1:3" s="85" customFormat="1" x14ac:dyDescent="0.3">
      <c r="A34" s="80" t="s">
        <v>80</v>
      </c>
      <c r="B34" s="82">
        <f>SUM(B35)</f>
        <v>2655</v>
      </c>
      <c r="C34" s="82">
        <f>SUM(C35)</f>
        <v>3755</v>
      </c>
    </row>
    <row r="35" spans="1:3" x14ac:dyDescent="0.3">
      <c r="A35" s="79" t="s">
        <v>81</v>
      </c>
      <c r="B35" s="7">
        <v>2655</v>
      </c>
      <c r="C35" s="7">
        <v>3755</v>
      </c>
    </row>
    <row r="36" spans="1:3" s="85" customFormat="1" x14ac:dyDescent="0.3">
      <c r="A36" s="84" t="s">
        <v>88</v>
      </c>
      <c r="B36" s="82">
        <f>SUM(B37)</f>
        <v>58386</v>
      </c>
      <c r="C36" s="82">
        <f>SUM(C37)</f>
        <v>0</v>
      </c>
    </row>
    <row r="37" spans="1:3" x14ac:dyDescent="0.3">
      <c r="A37" s="79" t="s">
        <v>89</v>
      </c>
      <c r="B37" s="7">
        <v>58386</v>
      </c>
      <c r="C37" s="89">
        <v>0</v>
      </c>
    </row>
    <row r="38" spans="1:3" s="85" customFormat="1" x14ac:dyDescent="0.3">
      <c r="A38" s="80" t="s">
        <v>87</v>
      </c>
      <c r="B38" s="82">
        <f>SUM(B39)</f>
        <v>0</v>
      </c>
      <c r="C38" s="82">
        <f>SUM(C39)</f>
        <v>83472</v>
      </c>
    </row>
    <row r="39" spans="1:3" x14ac:dyDescent="0.3">
      <c r="A39" s="81" t="s">
        <v>83</v>
      </c>
      <c r="B39" s="7">
        <v>0</v>
      </c>
      <c r="C39" s="7">
        <v>83472</v>
      </c>
    </row>
  </sheetData>
  <mergeCells count="5">
    <mergeCell ref="A23:B23"/>
    <mergeCell ref="A7:C7"/>
    <mergeCell ref="A5:C5"/>
    <mergeCell ref="A3:C3"/>
    <mergeCell ref="A1:C1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sqref="A1:C1"/>
    </sheetView>
  </sheetViews>
  <sheetFormatPr defaultRowHeight="14.4" x14ac:dyDescent="0.3"/>
  <cols>
    <col min="1" max="1" width="62.6640625" customWidth="1"/>
    <col min="2" max="2" width="38.109375" customWidth="1"/>
    <col min="3" max="3" width="40.33203125" customWidth="1"/>
  </cols>
  <sheetData>
    <row r="1" spans="1:6" ht="42" customHeight="1" x14ac:dyDescent="0.3">
      <c r="A1" s="94" t="s">
        <v>100</v>
      </c>
      <c r="B1" s="94"/>
      <c r="C1" s="94"/>
      <c r="D1" s="34"/>
      <c r="E1" s="34"/>
      <c r="F1" s="34"/>
    </row>
    <row r="2" spans="1:6" ht="18" customHeight="1" x14ac:dyDescent="0.3">
      <c r="A2" s="4"/>
      <c r="B2" s="4"/>
      <c r="C2" s="4"/>
    </row>
    <row r="3" spans="1:6" ht="15.6" x14ac:dyDescent="0.3">
      <c r="A3" s="94" t="s">
        <v>17</v>
      </c>
      <c r="B3" s="94"/>
      <c r="C3" s="94"/>
    </row>
    <row r="4" spans="1:6" ht="17.399999999999999" x14ac:dyDescent="0.3">
      <c r="A4" s="4"/>
      <c r="B4" s="4"/>
      <c r="C4" s="4"/>
    </row>
    <row r="5" spans="1:6" ht="18" customHeight="1" x14ac:dyDescent="0.3">
      <c r="A5" s="94" t="s">
        <v>4</v>
      </c>
      <c r="B5" s="94"/>
      <c r="C5" s="94"/>
    </row>
    <row r="6" spans="1:6" ht="17.399999999999999" x14ac:dyDescent="0.3">
      <c r="A6" s="4"/>
      <c r="B6" s="4"/>
      <c r="C6" s="4"/>
    </row>
    <row r="7" spans="1:6" ht="15.6" x14ac:dyDescent="0.3">
      <c r="A7" s="94" t="s">
        <v>12</v>
      </c>
      <c r="B7" s="94"/>
      <c r="C7" s="94"/>
    </row>
    <row r="8" spans="1:6" ht="17.399999999999999" x14ac:dyDescent="0.3">
      <c r="A8" s="4"/>
      <c r="B8" s="4"/>
      <c r="C8" s="4"/>
    </row>
    <row r="9" spans="1:6" x14ac:dyDescent="0.3">
      <c r="A9" s="15" t="s">
        <v>39</v>
      </c>
      <c r="B9" s="15" t="s">
        <v>28</v>
      </c>
      <c r="C9" s="15" t="s">
        <v>91</v>
      </c>
    </row>
    <row r="10" spans="1:6" ht="15.75" customHeight="1" x14ac:dyDescent="0.3">
      <c r="A10" s="51" t="s">
        <v>13</v>
      </c>
      <c r="B10" s="82">
        <v>983603</v>
      </c>
      <c r="C10" s="82">
        <f>SUM(C11)</f>
        <v>1080972</v>
      </c>
    </row>
    <row r="11" spans="1:6" ht="15.75" customHeight="1" x14ac:dyDescent="0.3">
      <c r="A11" s="51" t="s">
        <v>61</v>
      </c>
      <c r="B11" s="7">
        <v>983603</v>
      </c>
      <c r="C11" s="7">
        <f>SUM(C12)</f>
        <v>1080972</v>
      </c>
    </row>
    <row r="12" spans="1:6" x14ac:dyDescent="0.3">
      <c r="A12" s="55" t="s">
        <v>62</v>
      </c>
      <c r="B12" s="7">
        <v>983603</v>
      </c>
      <c r="C12" s="7">
        <v>1080972</v>
      </c>
    </row>
  </sheetData>
  <mergeCells count="4">
    <mergeCell ref="A7:C7"/>
    <mergeCell ref="A5:C5"/>
    <mergeCell ref="A3:C3"/>
    <mergeCell ref="A1:C1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sqref="A1:E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6.88671875" customWidth="1"/>
    <col min="4" max="4" width="38.88671875" customWidth="1"/>
    <col min="5" max="5" width="40.109375" customWidth="1"/>
  </cols>
  <sheetData>
    <row r="1" spans="1:6" ht="42" customHeight="1" x14ac:dyDescent="0.3">
      <c r="A1" s="94" t="s">
        <v>100</v>
      </c>
      <c r="B1" s="94"/>
      <c r="C1" s="94"/>
      <c r="D1" s="94"/>
      <c r="E1" s="94"/>
      <c r="F1" s="34"/>
    </row>
    <row r="2" spans="1:6" ht="18" customHeight="1" x14ac:dyDescent="0.3">
      <c r="A2" s="4"/>
      <c r="B2" s="4"/>
      <c r="C2" s="4"/>
      <c r="D2" s="4"/>
      <c r="E2" s="4"/>
    </row>
    <row r="3" spans="1:6" ht="15.75" customHeight="1" x14ac:dyDescent="0.3">
      <c r="A3" s="94" t="s">
        <v>17</v>
      </c>
      <c r="B3" s="94"/>
      <c r="C3" s="94"/>
      <c r="D3" s="94"/>
      <c r="E3" s="94"/>
    </row>
    <row r="4" spans="1:6" ht="17.399999999999999" x14ac:dyDescent="0.3">
      <c r="A4" s="4"/>
      <c r="B4" s="4"/>
      <c r="C4" s="4"/>
      <c r="D4" s="4"/>
      <c r="E4" s="4"/>
    </row>
    <row r="5" spans="1:6" ht="18" customHeight="1" x14ac:dyDescent="0.3">
      <c r="A5" s="94" t="s">
        <v>42</v>
      </c>
      <c r="B5" s="94"/>
      <c r="C5" s="94"/>
      <c r="D5" s="94"/>
      <c r="E5" s="94"/>
    </row>
    <row r="6" spans="1:6" ht="17.399999999999999" x14ac:dyDescent="0.3">
      <c r="A6" s="4"/>
      <c r="B6" s="4"/>
      <c r="C6" s="4"/>
      <c r="D6" s="4"/>
      <c r="E6" s="4"/>
    </row>
    <row r="7" spans="1:6" x14ac:dyDescent="0.3">
      <c r="A7" s="15" t="s">
        <v>5</v>
      </c>
      <c r="B7" s="14" t="s">
        <v>6</v>
      </c>
      <c r="C7" s="14" t="s">
        <v>27</v>
      </c>
      <c r="D7" s="15" t="s">
        <v>28</v>
      </c>
      <c r="E7" s="15" t="s">
        <v>91</v>
      </c>
    </row>
    <row r="8" spans="1:6" x14ac:dyDescent="0.3">
      <c r="A8" s="30"/>
      <c r="B8" s="31"/>
      <c r="C8" s="29" t="s">
        <v>44</v>
      </c>
      <c r="D8" s="83">
        <f>SUM(D9)</f>
        <v>58386</v>
      </c>
      <c r="E8" s="83">
        <f>SUM(E9)</f>
        <v>0</v>
      </c>
    </row>
    <row r="9" spans="1:6" x14ac:dyDescent="0.3">
      <c r="A9" s="8">
        <v>8</v>
      </c>
      <c r="B9" s="8"/>
      <c r="C9" s="8" t="s">
        <v>14</v>
      </c>
      <c r="D9" s="7">
        <f>SUM(D10)</f>
        <v>58386</v>
      </c>
      <c r="E9" s="7">
        <f>SUM(E10)</f>
        <v>0</v>
      </c>
    </row>
    <row r="10" spans="1:6" x14ac:dyDescent="0.3">
      <c r="A10" s="8"/>
      <c r="B10" s="11">
        <v>84</v>
      </c>
      <c r="C10" s="11" t="s">
        <v>21</v>
      </c>
      <c r="D10" s="7">
        <v>58386</v>
      </c>
      <c r="E10" s="7">
        <v>0</v>
      </c>
    </row>
    <row r="11" spans="1:6" x14ac:dyDescent="0.3">
      <c r="A11" s="8"/>
      <c r="B11" s="11"/>
      <c r="C11" s="33"/>
      <c r="D11" s="7"/>
      <c r="E11" s="7"/>
    </row>
    <row r="12" spans="1:6" x14ac:dyDescent="0.3">
      <c r="A12" s="8"/>
      <c r="B12" s="11"/>
      <c r="C12" s="29" t="s">
        <v>47</v>
      </c>
      <c r="D12" s="82">
        <f>SUM(D13)</f>
        <v>91230</v>
      </c>
      <c r="E12" s="82">
        <f>SUM(E13)</f>
        <v>66230</v>
      </c>
    </row>
    <row r="13" spans="1:6" ht="26.4" x14ac:dyDescent="0.3">
      <c r="A13" s="10">
        <v>5</v>
      </c>
      <c r="B13" s="10"/>
      <c r="C13" s="19" t="s">
        <v>15</v>
      </c>
      <c r="D13" s="7">
        <f>SUM(D14)</f>
        <v>91230</v>
      </c>
      <c r="E13" s="7">
        <f>SUM(E14)</f>
        <v>66230</v>
      </c>
    </row>
    <row r="14" spans="1:6" ht="26.4" x14ac:dyDescent="0.3">
      <c r="A14" s="11"/>
      <c r="B14" s="11">
        <v>54</v>
      </c>
      <c r="C14" s="20" t="s">
        <v>22</v>
      </c>
      <c r="D14" s="7">
        <v>91230</v>
      </c>
      <c r="E14" s="7">
        <v>66230</v>
      </c>
    </row>
  </sheetData>
  <mergeCells count="3">
    <mergeCell ref="A5:E5"/>
    <mergeCell ref="A3:E3"/>
    <mergeCell ref="A1:E1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22" sqref="E22"/>
    </sheetView>
  </sheetViews>
  <sheetFormatPr defaultRowHeight="14.4" x14ac:dyDescent="0.3"/>
  <cols>
    <col min="1" max="1" width="53.44140625" customWidth="1"/>
    <col min="2" max="2" width="35.88671875" customWidth="1"/>
    <col min="3" max="3" width="33.21875" customWidth="1"/>
  </cols>
  <sheetData>
    <row r="1" spans="1:6" ht="42" customHeight="1" x14ac:dyDescent="0.3">
      <c r="A1" s="94" t="s">
        <v>100</v>
      </c>
      <c r="B1" s="94"/>
      <c r="C1" s="94"/>
      <c r="D1" s="34"/>
      <c r="E1" s="34"/>
      <c r="F1" s="34"/>
    </row>
    <row r="2" spans="1:6" ht="18" customHeight="1" x14ac:dyDescent="0.3">
      <c r="A2" s="4"/>
      <c r="B2" s="4"/>
      <c r="C2" s="4"/>
    </row>
    <row r="3" spans="1:6" ht="15.75" customHeight="1" x14ac:dyDescent="0.3">
      <c r="A3" s="94" t="s">
        <v>17</v>
      </c>
      <c r="B3" s="94"/>
      <c r="C3" s="94"/>
    </row>
    <row r="4" spans="1:6" ht="17.399999999999999" x14ac:dyDescent="0.3">
      <c r="A4" s="4"/>
      <c r="B4" s="4"/>
      <c r="C4" s="4"/>
    </row>
    <row r="5" spans="1:6" ht="18" customHeight="1" x14ac:dyDescent="0.3">
      <c r="A5" s="94" t="s">
        <v>43</v>
      </c>
      <c r="B5" s="94"/>
      <c r="C5" s="94"/>
    </row>
    <row r="6" spans="1:6" ht="17.399999999999999" x14ac:dyDescent="0.3">
      <c r="A6" s="4"/>
      <c r="B6" s="4"/>
      <c r="C6" s="4"/>
    </row>
    <row r="7" spans="1:6" x14ac:dyDescent="0.3">
      <c r="A7" s="14" t="s">
        <v>39</v>
      </c>
      <c r="B7" s="15" t="s">
        <v>28</v>
      </c>
      <c r="C7" s="15" t="s">
        <v>91</v>
      </c>
    </row>
    <row r="8" spans="1:6" x14ac:dyDescent="0.3">
      <c r="A8" s="8" t="s">
        <v>44</v>
      </c>
      <c r="B8" s="82">
        <f>SUM(B9)</f>
        <v>58386</v>
      </c>
      <c r="C8" s="82">
        <f>SUM(C9)</f>
        <v>0</v>
      </c>
    </row>
    <row r="9" spans="1:6" x14ac:dyDescent="0.3">
      <c r="A9" s="8" t="s">
        <v>45</v>
      </c>
      <c r="B9" s="82">
        <f>SUM(B10)</f>
        <v>58386</v>
      </c>
      <c r="C9" s="82">
        <f>SUM(C10)</f>
        <v>0</v>
      </c>
    </row>
    <row r="10" spans="1:6" x14ac:dyDescent="0.3">
      <c r="A10" s="12" t="s">
        <v>46</v>
      </c>
      <c r="B10" s="7">
        <v>58386</v>
      </c>
      <c r="C10" s="7">
        <v>0</v>
      </c>
    </row>
    <row r="11" spans="1:6" x14ac:dyDescent="0.3">
      <c r="A11" s="12"/>
      <c r="B11" s="7"/>
      <c r="C11" s="7"/>
    </row>
    <row r="12" spans="1:6" x14ac:dyDescent="0.3">
      <c r="A12" s="8" t="s">
        <v>47</v>
      </c>
      <c r="B12" s="82">
        <f>SUM(B13,B15)</f>
        <v>91230</v>
      </c>
      <c r="C12" s="82">
        <f>SUM(C13,C15)</f>
        <v>66230</v>
      </c>
    </row>
    <row r="13" spans="1:6" x14ac:dyDescent="0.3">
      <c r="A13" s="19" t="s">
        <v>40</v>
      </c>
      <c r="B13" s="82">
        <f>SUM(B14)</f>
        <v>66230</v>
      </c>
      <c r="C13" s="82">
        <f>SUM(C14)</f>
        <v>66230</v>
      </c>
    </row>
    <row r="14" spans="1:6" x14ac:dyDescent="0.3">
      <c r="A14" s="9" t="s">
        <v>41</v>
      </c>
      <c r="B14" s="7">
        <v>66230</v>
      </c>
      <c r="C14" s="7">
        <v>66230</v>
      </c>
    </row>
    <row r="15" spans="1:6" s="85" customFormat="1" x14ac:dyDescent="0.3">
      <c r="A15" s="80" t="s">
        <v>87</v>
      </c>
      <c r="B15" s="82">
        <f>SUM(B16)</f>
        <v>25000</v>
      </c>
      <c r="C15" s="82">
        <f>SUM(C16)</f>
        <v>0</v>
      </c>
    </row>
    <row r="16" spans="1:6" x14ac:dyDescent="0.3">
      <c r="A16" s="81" t="s">
        <v>83</v>
      </c>
      <c r="B16" s="7">
        <v>25000</v>
      </c>
      <c r="C16" s="7">
        <v>0</v>
      </c>
    </row>
  </sheetData>
  <mergeCells count="3">
    <mergeCell ref="A3:C3"/>
    <mergeCell ref="A5:C5"/>
    <mergeCell ref="A1:C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10" workbookViewId="0">
      <selection activeCell="B46" sqref="B4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1.44140625" customWidth="1"/>
    <col min="4" max="4" width="102" customWidth="1"/>
    <col min="5" max="5" width="65.88671875" customWidth="1"/>
    <col min="6" max="6" width="61" customWidth="1"/>
    <col min="7" max="7" width="9.109375" bestFit="1" customWidth="1"/>
  </cols>
  <sheetData>
    <row r="1" spans="1:6" ht="42" customHeight="1" x14ac:dyDescent="0.3">
      <c r="A1" s="94" t="s">
        <v>100</v>
      </c>
      <c r="B1" s="94"/>
      <c r="C1" s="94"/>
      <c r="D1" s="94"/>
      <c r="E1" s="94"/>
      <c r="F1" s="94"/>
    </row>
    <row r="2" spans="1:6" ht="9.6" customHeight="1" x14ac:dyDescent="0.3">
      <c r="A2" s="4"/>
      <c r="B2" s="4"/>
      <c r="C2" s="4"/>
      <c r="D2" s="4"/>
      <c r="E2" s="4"/>
      <c r="F2" s="4"/>
    </row>
    <row r="3" spans="1:6" ht="18" customHeight="1" x14ac:dyDescent="0.3">
      <c r="A3" s="94" t="s">
        <v>16</v>
      </c>
      <c r="B3" s="94"/>
      <c r="C3" s="94"/>
      <c r="D3" s="94"/>
      <c r="E3" s="94"/>
      <c r="F3" s="94"/>
    </row>
    <row r="4" spans="1:6" ht="10.199999999999999" customHeight="1" x14ac:dyDescent="0.3">
      <c r="A4" s="4"/>
      <c r="B4" s="4"/>
      <c r="C4" s="4"/>
      <c r="D4" s="4"/>
      <c r="E4" s="4"/>
      <c r="F4" s="4"/>
    </row>
    <row r="5" spans="1:6" x14ac:dyDescent="0.3">
      <c r="A5" s="115" t="s">
        <v>18</v>
      </c>
      <c r="B5" s="116"/>
      <c r="C5" s="117"/>
      <c r="D5" s="14" t="s">
        <v>19</v>
      </c>
      <c r="E5" s="15" t="s">
        <v>28</v>
      </c>
      <c r="F5" s="15" t="s">
        <v>91</v>
      </c>
    </row>
    <row r="6" spans="1:6" ht="27" customHeight="1" x14ac:dyDescent="0.3">
      <c r="A6" s="114" t="s">
        <v>92</v>
      </c>
      <c r="B6" s="114"/>
      <c r="C6" s="114"/>
      <c r="D6" s="64" t="s">
        <v>63</v>
      </c>
      <c r="E6" s="54"/>
      <c r="F6" s="52"/>
    </row>
    <row r="7" spans="1:6" ht="27" customHeight="1" x14ac:dyDescent="0.3">
      <c r="A7" s="114" t="s">
        <v>93</v>
      </c>
      <c r="B7" s="114"/>
      <c r="C7" s="114"/>
      <c r="D7" s="64" t="s">
        <v>64</v>
      </c>
      <c r="E7" s="54"/>
      <c r="F7" s="52"/>
    </row>
    <row r="8" spans="1:6" ht="21" customHeight="1" x14ac:dyDescent="0.3">
      <c r="A8" s="111" t="s">
        <v>94</v>
      </c>
      <c r="B8" s="112"/>
      <c r="C8" s="113"/>
      <c r="D8" s="64"/>
      <c r="E8" s="54"/>
      <c r="F8" s="52"/>
    </row>
    <row r="9" spans="1:6" ht="13.95" customHeight="1" x14ac:dyDescent="0.3">
      <c r="A9" s="118" t="s">
        <v>65</v>
      </c>
      <c r="B9" s="118"/>
      <c r="C9" s="118"/>
      <c r="D9" s="65" t="s">
        <v>66</v>
      </c>
      <c r="E9" s="60">
        <f>SUM(E10,E14,E16)</f>
        <v>928975</v>
      </c>
      <c r="F9" s="61">
        <f>SUM(F10,F14,F16)</f>
        <v>928975</v>
      </c>
    </row>
    <row r="10" spans="1:6" x14ac:dyDescent="0.3">
      <c r="A10" s="120">
        <v>3</v>
      </c>
      <c r="B10" s="120"/>
      <c r="C10" s="120"/>
      <c r="D10" s="66" t="s">
        <v>9</v>
      </c>
      <c r="E10" s="54">
        <f>SUM(E11:E13)</f>
        <v>857036</v>
      </c>
      <c r="F10" s="52">
        <f>SUM(F11:F13)</f>
        <v>857036</v>
      </c>
    </row>
    <row r="11" spans="1:6" x14ac:dyDescent="0.3">
      <c r="A11" s="119">
        <v>31</v>
      </c>
      <c r="B11" s="119"/>
      <c r="C11" s="119"/>
      <c r="D11" s="66" t="s">
        <v>10</v>
      </c>
      <c r="E11" s="54">
        <v>760850</v>
      </c>
      <c r="F11" s="52">
        <v>760850</v>
      </c>
    </row>
    <row r="12" spans="1:6" x14ac:dyDescent="0.3">
      <c r="A12" s="119">
        <v>32</v>
      </c>
      <c r="B12" s="119"/>
      <c r="C12" s="119"/>
      <c r="D12" s="66" t="s">
        <v>20</v>
      </c>
      <c r="E12" s="54">
        <v>92821</v>
      </c>
      <c r="F12" s="52">
        <v>92821</v>
      </c>
    </row>
    <row r="13" spans="1:6" x14ac:dyDescent="0.3">
      <c r="A13" s="67">
        <v>34</v>
      </c>
      <c r="B13" s="68"/>
      <c r="C13" s="69"/>
      <c r="D13" s="66" t="s">
        <v>60</v>
      </c>
      <c r="E13" s="54">
        <v>3365</v>
      </c>
      <c r="F13" s="52">
        <v>3365</v>
      </c>
    </row>
    <row r="14" spans="1:6" ht="26.4" x14ac:dyDescent="0.3">
      <c r="A14" s="67">
        <v>4</v>
      </c>
      <c r="B14" s="68"/>
      <c r="C14" s="69"/>
      <c r="D14" s="66" t="s">
        <v>11</v>
      </c>
      <c r="E14" s="54">
        <v>5709</v>
      </c>
      <c r="F14" s="52">
        <v>5709</v>
      </c>
    </row>
    <row r="15" spans="1:6" ht="26.4" x14ac:dyDescent="0.3">
      <c r="A15" s="67">
        <v>42</v>
      </c>
      <c r="B15" s="68"/>
      <c r="C15" s="69"/>
      <c r="D15" s="66" t="s">
        <v>26</v>
      </c>
      <c r="E15" s="54">
        <v>5709</v>
      </c>
      <c r="F15" s="52">
        <v>5709</v>
      </c>
    </row>
    <row r="16" spans="1:6" ht="25.8" customHeight="1" x14ac:dyDescent="0.3">
      <c r="A16" s="121">
        <v>5</v>
      </c>
      <c r="B16" s="122"/>
      <c r="C16" s="123"/>
      <c r="D16" s="66" t="s">
        <v>15</v>
      </c>
      <c r="E16" s="54">
        <f>SUM(E17)</f>
        <v>66230</v>
      </c>
      <c r="F16" s="52">
        <f>SUM(F17)</f>
        <v>66230</v>
      </c>
    </row>
    <row r="17" spans="1:6" ht="24" customHeight="1" x14ac:dyDescent="0.3">
      <c r="A17" s="121">
        <v>54</v>
      </c>
      <c r="B17" s="122"/>
      <c r="C17" s="123"/>
      <c r="D17" s="20" t="s">
        <v>22</v>
      </c>
      <c r="E17" s="54">
        <v>66230</v>
      </c>
      <c r="F17" s="52">
        <v>66230</v>
      </c>
    </row>
    <row r="18" spans="1:6" ht="13.95" customHeight="1" x14ac:dyDescent="0.3">
      <c r="A18" s="118" t="s">
        <v>65</v>
      </c>
      <c r="B18" s="118"/>
      <c r="C18" s="118"/>
      <c r="D18" s="65" t="s">
        <v>58</v>
      </c>
      <c r="E18" s="60">
        <f>SUM(E19,E21)</f>
        <v>43817</v>
      </c>
      <c r="F18" s="61">
        <f>SUM(F19,F21)</f>
        <v>115000</v>
      </c>
    </row>
    <row r="19" spans="1:6" x14ac:dyDescent="0.3">
      <c r="A19" s="120">
        <v>3</v>
      </c>
      <c r="B19" s="120"/>
      <c r="C19" s="120"/>
      <c r="D19" s="66" t="s">
        <v>9</v>
      </c>
      <c r="E19" s="54">
        <f>SUM(E20:E20)</f>
        <v>29881</v>
      </c>
      <c r="F19" s="52">
        <f>SUM(F20:F20)</f>
        <v>81064</v>
      </c>
    </row>
    <row r="20" spans="1:6" x14ac:dyDescent="0.3">
      <c r="A20" s="119">
        <v>32</v>
      </c>
      <c r="B20" s="119"/>
      <c r="C20" s="119"/>
      <c r="D20" s="66" t="s">
        <v>20</v>
      </c>
      <c r="E20" s="54">
        <v>29881</v>
      </c>
      <c r="F20" s="52">
        <v>81064</v>
      </c>
    </row>
    <row r="21" spans="1:6" x14ac:dyDescent="0.3">
      <c r="A21" s="67">
        <v>4</v>
      </c>
      <c r="B21" s="68"/>
      <c r="C21" s="69"/>
      <c r="D21" s="66" t="s">
        <v>11</v>
      </c>
      <c r="E21" s="54">
        <f>SUM(E22)</f>
        <v>13936</v>
      </c>
      <c r="F21" s="52">
        <f>SUM(F22)</f>
        <v>33936</v>
      </c>
    </row>
    <row r="22" spans="1:6" ht="23.4" customHeight="1" x14ac:dyDescent="0.3">
      <c r="A22" s="67">
        <v>42</v>
      </c>
      <c r="B22" s="68"/>
      <c r="C22" s="69"/>
      <c r="D22" s="66" t="s">
        <v>26</v>
      </c>
      <c r="E22" s="54">
        <v>13936</v>
      </c>
      <c r="F22" s="52">
        <v>33936</v>
      </c>
    </row>
    <row r="23" spans="1:6" ht="13.95" customHeight="1" x14ac:dyDescent="0.3">
      <c r="A23" s="118" t="s">
        <v>65</v>
      </c>
      <c r="B23" s="118"/>
      <c r="C23" s="118"/>
      <c r="D23" s="70" t="s">
        <v>67</v>
      </c>
      <c r="E23" s="60">
        <v>2655</v>
      </c>
      <c r="F23" s="61">
        <f>SUM(F24,F26)</f>
        <v>3755</v>
      </c>
    </row>
    <row r="24" spans="1:6" x14ac:dyDescent="0.3">
      <c r="A24" s="120">
        <v>3</v>
      </c>
      <c r="B24" s="120"/>
      <c r="C24" s="120"/>
      <c r="D24" s="66" t="s">
        <v>9</v>
      </c>
      <c r="E24" s="54">
        <v>1328</v>
      </c>
      <c r="F24" s="54">
        <f>SUM(F25)</f>
        <v>2428</v>
      </c>
    </row>
    <row r="25" spans="1:6" x14ac:dyDescent="0.3">
      <c r="A25" s="119">
        <v>32</v>
      </c>
      <c r="B25" s="119"/>
      <c r="C25" s="119"/>
      <c r="D25" s="66" t="s">
        <v>20</v>
      </c>
      <c r="E25" s="54">
        <v>1328</v>
      </c>
      <c r="F25" s="54">
        <v>2428</v>
      </c>
    </row>
    <row r="26" spans="1:6" x14ac:dyDescent="0.3">
      <c r="A26" s="121">
        <v>4</v>
      </c>
      <c r="B26" s="122"/>
      <c r="C26" s="123"/>
      <c r="D26" s="66" t="s">
        <v>11</v>
      </c>
      <c r="E26" s="54">
        <v>1327</v>
      </c>
      <c r="F26" s="54">
        <v>1327</v>
      </c>
    </row>
    <row r="27" spans="1:6" x14ac:dyDescent="0.3">
      <c r="A27" s="121">
        <v>42</v>
      </c>
      <c r="B27" s="122"/>
      <c r="C27" s="123"/>
      <c r="D27" s="66" t="s">
        <v>26</v>
      </c>
      <c r="E27" s="54">
        <v>1327</v>
      </c>
      <c r="F27" s="54">
        <v>1327</v>
      </c>
    </row>
    <row r="28" spans="1:6" ht="13.95" customHeight="1" x14ac:dyDescent="0.3">
      <c r="A28" s="118" t="s">
        <v>65</v>
      </c>
      <c r="B28" s="118"/>
      <c r="C28" s="118"/>
      <c r="D28" s="70" t="s">
        <v>90</v>
      </c>
      <c r="E28" s="60">
        <f>SUM(E29,E31,E33)</f>
        <v>25000</v>
      </c>
      <c r="F28" s="61">
        <f>SUM(F29,F31,F33)</f>
        <v>83472</v>
      </c>
    </row>
    <row r="29" spans="1:6" ht="13.95" customHeight="1" x14ac:dyDescent="0.3">
      <c r="A29" s="120">
        <v>3</v>
      </c>
      <c r="B29" s="120"/>
      <c r="C29" s="120"/>
      <c r="D29" s="66" t="s">
        <v>9</v>
      </c>
      <c r="E29" s="54"/>
      <c r="F29" s="54">
        <f>SUM(F30)</f>
        <v>2000</v>
      </c>
    </row>
    <row r="30" spans="1:6" ht="13.95" customHeight="1" x14ac:dyDescent="0.3">
      <c r="A30" s="119">
        <v>32</v>
      </c>
      <c r="B30" s="119"/>
      <c r="C30" s="119"/>
      <c r="D30" s="66" t="s">
        <v>20</v>
      </c>
      <c r="E30" s="54"/>
      <c r="F30" s="54">
        <v>2000</v>
      </c>
    </row>
    <row r="31" spans="1:6" x14ac:dyDescent="0.3">
      <c r="A31" s="120">
        <v>4</v>
      </c>
      <c r="B31" s="120"/>
      <c r="C31" s="120"/>
      <c r="D31" s="66" t="s">
        <v>11</v>
      </c>
      <c r="E31" s="54"/>
      <c r="F31" s="54">
        <f>SUM(F32)</f>
        <v>81472</v>
      </c>
    </row>
    <row r="32" spans="1:6" x14ac:dyDescent="0.3">
      <c r="A32" s="119">
        <v>42</v>
      </c>
      <c r="B32" s="119"/>
      <c r="C32" s="119"/>
      <c r="D32" s="66" t="s">
        <v>26</v>
      </c>
      <c r="E32" s="54"/>
      <c r="F32" s="54">
        <v>81472</v>
      </c>
    </row>
    <row r="33" spans="1:7" ht="25.8" customHeight="1" x14ac:dyDescent="0.3">
      <c r="A33" s="121">
        <v>5</v>
      </c>
      <c r="B33" s="122"/>
      <c r="C33" s="123"/>
      <c r="D33" s="66" t="s">
        <v>15</v>
      </c>
      <c r="E33" s="54">
        <f>SUM(E34)</f>
        <v>25000</v>
      </c>
      <c r="F33" s="52">
        <f>SUM(F34)</f>
        <v>0</v>
      </c>
    </row>
    <row r="34" spans="1:7" ht="30" customHeight="1" x14ac:dyDescent="0.3">
      <c r="A34" s="121">
        <v>54</v>
      </c>
      <c r="B34" s="122"/>
      <c r="C34" s="123"/>
      <c r="D34" s="20" t="s">
        <v>22</v>
      </c>
      <c r="E34" s="54">
        <v>25000</v>
      </c>
      <c r="F34" s="52">
        <v>0</v>
      </c>
    </row>
    <row r="35" spans="1:7" ht="13.95" customHeight="1" x14ac:dyDescent="0.3">
      <c r="A35" s="118" t="s">
        <v>65</v>
      </c>
      <c r="B35" s="118"/>
      <c r="C35" s="118"/>
      <c r="D35" s="70" t="s">
        <v>68</v>
      </c>
      <c r="E35" s="60">
        <f>SUM(E36,E38)</f>
        <v>16000</v>
      </c>
      <c r="F35" s="61">
        <f>SUM(F36,F38)</f>
        <v>16000</v>
      </c>
      <c r="G35" s="71"/>
    </row>
    <row r="36" spans="1:7" x14ac:dyDescent="0.3">
      <c r="A36" s="120">
        <v>3</v>
      </c>
      <c r="B36" s="120"/>
      <c r="C36" s="120"/>
      <c r="D36" s="66" t="s">
        <v>9</v>
      </c>
      <c r="E36" s="54">
        <f>SUM(E37)</f>
        <v>12670</v>
      </c>
      <c r="F36" s="54">
        <f>SUM(F37)</f>
        <v>13334</v>
      </c>
    </row>
    <row r="37" spans="1:7" x14ac:dyDescent="0.3">
      <c r="A37" s="119">
        <v>32</v>
      </c>
      <c r="B37" s="119"/>
      <c r="C37" s="119"/>
      <c r="D37" s="66" t="s">
        <v>20</v>
      </c>
      <c r="E37" s="54">
        <v>12670</v>
      </c>
      <c r="F37" s="54">
        <v>13334</v>
      </c>
    </row>
    <row r="38" spans="1:7" x14ac:dyDescent="0.3">
      <c r="A38" s="67">
        <v>4</v>
      </c>
      <c r="B38" s="68"/>
      <c r="C38" s="69"/>
      <c r="D38" s="66" t="s">
        <v>11</v>
      </c>
      <c r="E38" s="54">
        <f>SUM(E39)</f>
        <v>3330</v>
      </c>
      <c r="F38" s="54">
        <f>SUM(F39)</f>
        <v>2666</v>
      </c>
    </row>
    <row r="39" spans="1:7" x14ac:dyDescent="0.3">
      <c r="A39" s="67">
        <v>42</v>
      </c>
      <c r="B39" s="68"/>
      <c r="C39" s="69"/>
      <c r="D39" s="66" t="s">
        <v>26</v>
      </c>
      <c r="E39" s="54">
        <v>3330</v>
      </c>
      <c r="F39" s="54">
        <v>2666</v>
      </c>
    </row>
    <row r="40" spans="1:7" ht="25.5" customHeight="1" x14ac:dyDescent="0.3">
      <c r="A40" s="124" t="s">
        <v>65</v>
      </c>
      <c r="B40" s="125"/>
      <c r="C40" s="126"/>
      <c r="D40" s="75" t="s">
        <v>69</v>
      </c>
      <c r="E40" s="60">
        <f>SUM(E43)</f>
        <v>58386</v>
      </c>
      <c r="F40" s="61">
        <f>SUM(F43)</f>
        <v>0</v>
      </c>
    </row>
    <row r="41" spans="1:7" ht="18.600000000000001" customHeight="1" x14ac:dyDescent="0.3">
      <c r="A41" s="72">
        <v>4</v>
      </c>
      <c r="B41" s="76"/>
      <c r="C41" s="74"/>
      <c r="D41" s="66" t="s">
        <v>11</v>
      </c>
      <c r="E41" s="54"/>
      <c r="F41" s="52"/>
    </row>
    <row r="42" spans="1:7" ht="14.25" customHeight="1" x14ac:dyDescent="0.3">
      <c r="A42" s="77">
        <v>45</v>
      </c>
      <c r="B42" s="73"/>
      <c r="C42" s="74"/>
      <c r="D42" s="66" t="s">
        <v>70</v>
      </c>
      <c r="E42" s="54"/>
      <c r="F42" s="52"/>
    </row>
    <row r="43" spans="1:7" ht="25.2" customHeight="1" x14ac:dyDescent="0.3">
      <c r="A43" s="121">
        <v>5</v>
      </c>
      <c r="B43" s="122"/>
      <c r="C43" s="123"/>
      <c r="D43" s="66" t="s">
        <v>15</v>
      </c>
      <c r="E43" s="54">
        <f>SUM(E44)</f>
        <v>58386</v>
      </c>
      <c r="F43" s="52">
        <f>SUM(F44)</f>
        <v>0</v>
      </c>
    </row>
    <row r="44" spans="1:7" ht="25.8" customHeight="1" x14ac:dyDescent="0.3">
      <c r="A44" s="121">
        <v>54</v>
      </c>
      <c r="B44" s="122"/>
      <c r="C44" s="123"/>
      <c r="D44" s="20" t="s">
        <v>22</v>
      </c>
      <c r="E44" s="54">
        <v>58386</v>
      </c>
      <c r="F44" s="52">
        <v>0</v>
      </c>
    </row>
    <row r="46" spans="1:7" x14ac:dyDescent="0.3">
      <c r="B46" s="78" t="s">
        <v>101</v>
      </c>
      <c r="C46" s="88"/>
      <c r="D46" s="88"/>
      <c r="E46" s="85"/>
      <c r="F46" s="85" t="s">
        <v>97</v>
      </c>
    </row>
    <row r="47" spans="1:7" x14ac:dyDescent="0.3">
      <c r="B47" s="78" t="s">
        <v>71</v>
      </c>
      <c r="C47" s="62"/>
      <c r="D47" s="62"/>
      <c r="F47" s="85" t="s">
        <v>98</v>
      </c>
    </row>
    <row r="48" spans="1:7" x14ac:dyDescent="0.3">
      <c r="B48" s="62" t="s">
        <v>72</v>
      </c>
      <c r="C48" s="62"/>
      <c r="D48" s="62"/>
      <c r="E48" s="85"/>
    </row>
    <row r="49" spans="2:4" x14ac:dyDescent="0.3">
      <c r="B49" s="62"/>
      <c r="C49" s="62"/>
      <c r="D49" s="62"/>
    </row>
  </sheetData>
  <mergeCells count="33">
    <mergeCell ref="A33:C33"/>
    <mergeCell ref="A34:C34"/>
    <mergeCell ref="A43:C43"/>
    <mergeCell ref="A44:C44"/>
    <mergeCell ref="A35:C35"/>
    <mergeCell ref="A36:C36"/>
    <mergeCell ref="A37:C37"/>
    <mergeCell ref="A40:C40"/>
    <mergeCell ref="A31:C31"/>
    <mergeCell ref="A32:C32"/>
    <mergeCell ref="A23:C23"/>
    <mergeCell ref="A24:C24"/>
    <mergeCell ref="A25:C25"/>
    <mergeCell ref="A26:C26"/>
    <mergeCell ref="A27:C27"/>
    <mergeCell ref="A28:C28"/>
    <mergeCell ref="A29:C29"/>
    <mergeCell ref="A30:C30"/>
    <mergeCell ref="A18:C18"/>
    <mergeCell ref="A20:C20"/>
    <mergeCell ref="A9:C9"/>
    <mergeCell ref="A10:C10"/>
    <mergeCell ref="A12:C12"/>
    <mergeCell ref="A11:C11"/>
    <mergeCell ref="A19:C19"/>
    <mergeCell ref="A16:C16"/>
    <mergeCell ref="A17:C17"/>
    <mergeCell ref="A8:C8"/>
    <mergeCell ref="A6:C6"/>
    <mergeCell ref="A7:C7"/>
    <mergeCell ref="A5:C5"/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E10:F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2024-06-22T09:14:43Z</cp:lastPrinted>
  <dcterms:created xsi:type="dcterms:W3CDTF">2022-08-12T12:51:27Z</dcterms:created>
  <dcterms:modified xsi:type="dcterms:W3CDTF">2024-06-22T09:16:21Z</dcterms:modified>
</cp:coreProperties>
</file>