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576" firstSheet="2" activeTab="6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3" l="1"/>
  <c r="H10" i="3" s="1"/>
  <c r="H25" i="3"/>
  <c r="H24" i="3" s="1"/>
  <c r="H29" i="3"/>
  <c r="F11" i="8"/>
  <c r="F13" i="8"/>
  <c r="F16" i="8"/>
  <c r="F10" i="8" s="1"/>
  <c r="F19" i="8"/>
  <c r="F28" i="8"/>
  <c r="F30" i="8"/>
  <c r="F27" i="8" s="1"/>
  <c r="F33" i="8"/>
  <c r="F36" i="8"/>
  <c r="I13" i="7"/>
  <c r="I8" i="7" s="1"/>
  <c r="I9" i="7"/>
  <c r="I18" i="7"/>
  <c r="I17" i="7" s="1"/>
  <c r="I20" i="7"/>
  <c r="I35" i="7"/>
  <c r="I34" i="7" s="1"/>
  <c r="I37" i="7"/>
  <c r="H9" i="7"/>
  <c r="H13" i="7"/>
  <c r="H20" i="7"/>
  <c r="H34" i="7"/>
  <c r="H35" i="7"/>
  <c r="H37" i="7"/>
  <c r="H18" i="7"/>
  <c r="H17" i="7" s="1"/>
  <c r="H15" i="7"/>
  <c r="H8" i="7" s="1"/>
  <c r="F10" i="5"/>
  <c r="E10" i="5"/>
  <c r="E27" i="8"/>
  <c r="E28" i="8"/>
  <c r="E30" i="8"/>
  <c r="E33" i="8"/>
  <c r="E36" i="8"/>
  <c r="E11" i="8"/>
  <c r="E13" i="8"/>
  <c r="E19" i="8"/>
  <c r="E16" i="8"/>
  <c r="G25" i="3"/>
  <c r="G29" i="3"/>
  <c r="E12" i="9"/>
  <c r="E13" i="9"/>
  <c r="G12" i="6"/>
  <c r="G11" i="3"/>
  <c r="G10" i="3" s="1"/>
  <c r="I11" i="10"/>
  <c r="E8" i="7"/>
  <c r="E15" i="7"/>
  <c r="F8" i="7"/>
  <c r="F15" i="7"/>
  <c r="G39" i="7"/>
  <c r="G42" i="7"/>
  <c r="G15" i="7"/>
  <c r="G32" i="7"/>
  <c r="G27" i="7" s="1"/>
  <c r="G37" i="7"/>
  <c r="G35" i="7"/>
  <c r="G20" i="7"/>
  <c r="G9" i="7"/>
  <c r="G8" i="7" s="1"/>
  <c r="D12" i="9"/>
  <c r="D13" i="9"/>
  <c r="D15" i="9"/>
  <c r="D9" i="9"/>
  <c r="D8" i="9" s="1"/>
  <c r="F12" i="6"/>
  <c r="F13" i="6"/>
  <c r="F8" i="6"/>
  <c r="F9" i="6"/>
  <c r="D40" i="8"/>
  <c r="D38" i="8"/>
  <c r="D36" i="8"/>
  <c r="D33" i="8"/>
  <c r="D30" i="8"/>
  <c r="D28" i="8"/>
  <c r="D21" i="8"/>
  <c r="D19" i="8"/>
  <c r="D16" i="8"/>
  <c r="D13" i="8"/>
  <c r="D11" i="8"/>
  <c r="D10" i="8" s="1"/>
  <c r="F24" i="3"/>
  <c r="F29" i="3"/>
  <c r="F25" i="3"/>
  <c r="F10" i="3"/>
  <c r="D11" i="3"/>
  <c r="F11" i="3"/>
  <c r="H44" i="7"/>
  <c r="G44" i="7"/>
  <c r="E39" i="7"/>
  <c r="E37" i="7"/>
  <c r="E35" i="7"/>
  <c r="E30" i="7"/>
  <c r="E28" i="7"/>
  <c r="E23" i="7"/>
  <c r="E22" i="7" s="1"/>
  <c r="E20" i="7"/>
  <c r="G18" i="7"/>
  <c r="E18" i="7"/>
  <c r="F17" i="7"/>
  <c r="E9" i="7"/>
  <c r="E10" i="8" l="1"/>
  <c r="G24" i="3"/>
  <c r="G34" i="7"/>
  <c r="E34" i="7"/>
  <c r="G17" i="7"/>
  <c r="E27" i="7"/>
  <c r="D27" i="8"/>
  <c r="E17" i="7"/>
  <c r="B38" i="8" l="1"/>
  <c r="B30" i="8"/>
  <c r="B33" i="8"/>
  <c r="B36" i="8"/>
  <c r="B28" i="8"/>
  <c r="B27" i="8" s="1"/>
  <c r="B40" i="8"/>
  <c r="E24" i="3"/>
  <c r="E10" i="3"/>
  <c r="B21" i="8"/>
  <c r="B19" i="8"/>
  <c r="B16" i="8"/>
  <c r="B13" i="8"/>
  <c r="B11" i="8" l="1"/>
  <c r="B10" i="8" s="1"/>
  <c r="D29" i="3"/>
  <c r="D24" i="3" s="1"/>
  <c r="D25" i="3"/>
  <c r="D10" i="3" l="1"/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H11" i="10"/>
  <c r="G11" i="10"/>
  <c r="F11" i="10"/>
  <c r="J8" i="10"/>
  <c r="I8" i="10"/>
  <c r="I14" i="10" s="1"/>
  <c r="H8" i="10"/>
  <c r="G8" i="10"/>
  <c r="F8" i="10"/>
  <c r="J14" i="10" l="1"/>
  <c r="J22" i="10" s="1"/>
  <c r="J28" i="10" s="1"/>
  <c r="J29" i="10" s="1"/>
  <c r="H14" i="10"/>
  <c r="H22" i="10" s="1"/>
  <c r="H28" i="10" s="1"/>
  <c r="H29" i="10" s="1"/>
  <c r="F14" i="10"/>
  <c r="F22" i="10" s="1"/>
  <c r="F28" i="10" s="1"/>
  <c r="F29" i="10" s="1"/>
  <c r="G14" i="10"/>
  <c r="G22" i="10" s="1"/>
  <c r="G28" i="10" s="1"/>
  <c r="G29" i="10" s="1"/>
  <c r="I22" i="10"/>
  <c r="I28" i="10" s="1"/>
  <c r="I29" i="10" s="1"/>
</calcChain>
</file>

<file path=xl/sharedStrings.xml><?xml version="1.0" encoding="utf-8"?>
<sst xmlns="http://schemas.openxmlformats.org/spreadsheetml/2006/main" count="239" uniqueCount="111">
  <si>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</si>
  <si>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</si>
  <si>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</si>
  <si>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</si>
  <si>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</si>
  <si>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</si>
  <si>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</si>
  <si>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</si>
  <si>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</si>
  <si>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</si>
  <si>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</si>
  <si>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</si>
  <si>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</si>
  <si>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</si>
  <si>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</si>
  <si>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</si>
  <si>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</si>
  <si>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</si>
  <si>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</si>
  <si>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</si>
  <si>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</si>
  <si>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</si>
  <si>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</si>
  <si>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</si>
  <si>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</si>
  <si>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Projekcija 
za 2025.</t>
  </si>
  <si>
    <t>Prihodi iz nadležnog proračuna i od HZZO-a temeljem ugovornih obveza</t>
  </si>
  <si>
    <t>Rashodi za nabavu proizvedene dugotrajne imovine</t>
  </si>
  <si>
    <t>Naziv</t>
  </si>
  <si>
    <t>Plan za 2024.</t>
  </si>
  <si>
    <t>Projekcija 
za 2026.</t>
  </si>
  <si>
    <t>Izvršenje 2022.</t>
  </si>
  <si>
    <t>Plan 2023.</t>
  </si>
  <si>
    <t>EUR</t>
  </si>
  <si>
    <t>Izvršenje 2022.*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</si>
  <si>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</si>
  <si>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</si>
  <si>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</si>
  <si>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</si>
  <si>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</si>
  <si>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</si>
  <si>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</si>
  <si>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Proračun za 2024.</t>
  </si>
  <si>
    <t>Projekcija proračuna
za 2025.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</si>
  <si>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</si>
  <si>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</si>
  <si>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</si>
  <si>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</si>
  <si>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</si>
  <si>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</si>
  <si>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</si>
  <si>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 xml:space="preserve">  11 Opći prihodi i primici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</si>
  <si>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</si>
  <si>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</si>
  <si>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</si>
  <si>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</si>
  <si>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</si>
  <si>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</si>
  <si>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</si>
  <si>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</si>
  <si>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</si>
  <si>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</si>
  <si>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</si>
  <si>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</si>
  <si>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</si>
  <si>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</si>
  <si>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</si>
  <si>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r>
      <t xml:space="preserve">FINANCIJSKI PLAN </t>
    </r>
    <r>
      <rPr>
        <b/>
        <sz val="12"/>
        <color rgb="FF000000"/>
        <rFont val="Arial"/>
        <family val="2"/>
        <charset val="238"/>
      </rPr>
      <t xml:space="preserve">JAVNE VATROGASNE POSTROJBE GRADA VODICA </t>
    </r>
    <r>
      <rPr>
        <b/>
        <sz val="12"/>
        <color indexed="8"/>
        <rFont val="Arial"/>
        <family val="2"/>
        <charset val="238"/>
      </rPr>
      <t xml:space="preserve">
ZA 2024. I PROJEKCIJA ZA 2025. I 2026. GODINU</t>
    </r>
  </si>
  <si>
    <t>Pomoći iz inozmstva i od subjekata unutar općeg proračuna</t>
  </si>
  <si>
    <t>Pomoći</t>
  </si>
  <si>
    <t>Prihodi od imovine</t>
  </si>
  <si>
    <t>Financijski rashodi</t>
  </si>
  <si>
    <t xml:space="preserve">Rashodi za dodatna ulaganja na nefinancijskoj imovini   </t>
  </si>
  <si>
    <t>03 Javni red i sigurnost</t>
  </si>
  <si>
    <t>032 Usluge protupožarne zaštite</t>
  </si>
  <si>
    <t xml:space="preserve">PROGRAM </t>
  </si>
  <si>
    <t>Djelatnost Javne vatrogasne postrojbe Grada Vodica</t>
  </si>
  <si>
    <t>Aktivnost</t>
  </si>
  <si>
    <t xml:space="preserve">Financiranje redovne djelatnosti </t>
  </si>
  <si>
    <t xml:space="preserve">Izvor financiranja </t>
  </si>
  <si>
    <t>Opći prihodi i primici</t>
  </si>
  <si>
    <t>Donacije</t>
  </si>
  <si>
    <t xml:space="preserve">Višak </t>
  </si>
  <si>
    <t xml:space="preserve">Vlastiti </t>
  </si>
  <si>
    <t xml:space="preserve">Namjenski </t>
  </si>
  <si>
    <t>Dodatna ulaganja</t>
  </si>
  <si>
    <t>FSEU</t>
  </si>
  <si>
    <t>Prihod od pruženih usluga i donacija</t>
  </si>
  <si>
    <t>1.0. Opći prihodi i primici</t>
  </si>
  <si>
    <t>Višak prihoda iz prethodnog razdoblja</t>
  </si>
  <si>
    <t>3.1. Vlastiti prihodi</t>
  </si>
  <si>
    <t xml:space="preserve"> Vlastiti prihodi</t>
  </si>
  <si>
    <t xml:space="preserve">   Prihodi od imovine</t>
  </si>
  <si>
    <t xml:space="preserve"> Opći prihodi i primici</t>
  </si>
  <si>
    <t xml:space="preserve">6.1. Donacije </t>
  </si>
  <si>
    <t xml:space="preserve"> Donacije </t>
  </si>
  <si>
    <t>9.1. Višak / Imovina</t>
  </si>
  <si>
    <t xml:space="preserve"> Višak </t>
  </si>
  <si>
    <t xml:space="preserve"> Tekuće pomoći intitucija i tijela EU</t>
  </si>
  <si>
    <t xml:space="preserve"> Pomoći iz proračuna koji im nije nadležan</t>
  </si>
  <si>
    <t>5.3. Pomoći</t>
  </si>
  <si>
    <t xml:space="preserve">    Prihodi od imovine</t>
  </si>
  <si>
    <t>9.1 Višak / Imovina</t>
  </si>
  <si>
    <t>8.1.Namjenski primici</t>
  </si>
  <si>
    <t xml:space="preserve"> Namjenski primici</t>
  </si>
  <si>
    <t>KLASA: 400-01/23-01/04; URBROJ: 2182-4-4-01-23-01</t>
  </si>
  <si>
    <r>
      <t xml:space="preserve">                                                                                                                                          </t>
    </r>
    <r>
      <rPr>
        <b/>
        <sz val="12"/>
        <color rgb="FF000000"/>
        <rFont val="Calibri"/>
        <family val="2"/>
        <charset val="238"/>
      </rPr>
      <t xml:space="preserve">  Predsjednik Vatrogasnog vijeća</t>
    </r>
  </si>
  <si>
    <t xml:space="preserve">                                                                                                                       Hrvoje Perica, dipl.oec. </t>
  </si>
  <si>
    <t>Vodice, 10. studenog 2023.g.</t>
  </si>
  <si>
    <t>Plan izradio:</t>
  </si>
  <si>
    <t>Ivica Begić, struč.sšec.ing.sec.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</si>
</sst>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2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wrapText="1"/>
    </xf>
    <xf numFmtId="0" fontId="18" fillId="0" borderId="0" xfId="0" quotePrefix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9" fillId="5" borderId="3" xfId="0" applyFont="1" applyFill="1" applyBorder="1" applyAlignment="1">
      <alignment horizontal="left" vertical="center" wrapText="1"/>
    </xf>
    <xf numFmtId="3" fontId="0" fillId="0" borderId="3" xfId="0" applyNumberFormat="1" applyBorder="1"/>
    <xf numFmtId="3" fontId="21" fillId="5" borderId="4" xfId="0" applyNumberFormat="1" applyFont="1" applyFill="1" applyBorder="1" applyAlignment="1">
      <alignment horizontal="right"/>
    </xf>
    <xf numFmtId="0" fontId="7" fillId="5" borderId="3" xfId="0" applyFont="1" applyFill="1" applyBorder="1" applyAlignment="1">
      <alignment horizontal="left" vertical="center" wrapText="1"/>
    </xf>
    <xf numFmtId="3" fontId="21" fillId="5" borderId="3" xfId="0" applyNumberFormat="1" applyFont="1" applyFill="1" applyBorder="1" applyAlignment="1">
      <alignment horizontal="right"/>
    </xf>
    <xf numFmtId="0" fontId="8" fillId="5" borderId="3" xfId="0" applyFont="1" applyFill="1" applyBorder="1" applyAlignment="1">
      <alignment horizontal="left" vertical="center" wrapText="1"/>
    </xf>
    <xf numFmtId="0" fontId="0" fillId="0" borderId="3" xfId="0" applyBorder="1"/>
    <xf numFmtId="0" fontId="7" fillId="5" borderId="3" xfId="0" applyFont="1" applyFill="1" applyBorder="1" applyAlignment="1">
      <alignment horizontal="left" vertical="center"/>
    </xf>
    <xf numFmtId="3" fontId="22" fillId="5" borderId="4" xfId="0" applyNumberFormat="1" applyFont="1" applyFill="1" applyBorder="1" applyAlignment="1">
      <alignment horizontal="right"/>
    </xf>
    <xf numFmtId="3" fontId="22" fillId="5" borderId="3" xfId="0" applyNumberFormat="1" applyFont="1" applyFill="1" applyBorder="1" applyAlignment="1">
      <alignment horizontal="right"/>
    </xf>
    <xf numFmtId="0" fontId="9" fillId="5" borderId="3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vertical="center" wrapText="1"/>
    </xf>
    <xf numFmtId="3" fontId="23" fillId="0" borderId="3" xfId="0" applyNumberFormat="1" applyFont="1" applyBorder="1"/>
    <xf numFmtId="3" fontId="24" fillId="5" borderId="3" xfId="0" applyNumberFormat="1" applyFont="1" applyFill="1" applyBorder="1" applyAlignment="1">
      <alignment horizontal="right"/>
    </xf>
    <xf numFmtId="3" fontId="24" fillId="5" borderId="4" xfId="0" applyNumberFormat="1" applyFont="1" applyFill="1" applyBorder="1" applyAlignment="1">
      <alignment horizontal="right"/>
    </xf>
    <xf numFmtId="0" fontId="23" fillId="0" borderId="0" xfId="0" applyFont="1"/>
    <xf numFmtId="0" fontId="7" fillId="5" borderId="3" xfId="0" applyFont="1" applyFill="1" applyBorder="1" applyAlignment="1">
      <alignment vertical="center" wrapText="1"/>
    </xf>
    <xf numFmtId="3" fontId="21" fillId="5" borderId="3" xfId="0" applyNumberFormat="1" applyFont="1" applyFill="1" applyBorder="1" applyAlignment="1">
      <alignment horizontal="right" wrapText="1"/>
    </xf>
    <xf numFmtId="0" fontId="8" fillId="5" borderId="3" xfId="0" applyFont="1" applyFill="1" applyBorder="1" applyAlignment="1">
      <alignment horizontal="left" vertical="top" wrapText="1"/>
    </xf>
    <xf numFmtId="3" fontId="24" fillId="5" borderId="2" xfId="0" applyNumberFormat="1" applyFont="1" applyFill="1" applyBorder="1" applyAlignment="1">
      <alignment horizontal="right"/>
    </xf>
    <xf numFmtId="3" fontId="21" fillId="5" borderId="1" xfId="0" applyNumberFormat="1" applyFont="1" applyFill="1" applyBorder="1" applyAlignment="1">
      <alignment horizontal="right" wrapText="1"/>
    </xf>
    <xf numFmtId="0" fontId="24" fillId="0" borderId="3" xfId="0" applyFont="1" applyBorder="1" applyAlignment="1">
      <alignment wrapText="1"/>
    </xf>
    <xf numFmtId="3" fontId="21" fillId="5" borderId="1" xfId="0" applyNumberFormat="1" applyFont="1" applyFill="1" applyBorder="1" applyAlignment="1">
      <alignment horizontal="right"/>
    </xf>
    <xf numFmtId="0" fontId="24" fillId="5" borderId="3" xfId="0" applyFont="1" applyFill="1" applyBorder="1" applyAlignment="1">
      <alignment horizontal="center" vertical="center" wrapText="1"/>
    </xf>
    <xf numFmtId="0" fontId="21" fillId="5" borderId="4" xfId="0" applyFont="1" applyFill="1" applyBorder="1" applyAlignment="1">
      <alignment horizontal="left" vertical="center" wrapText="1"/>
    </xf>
    <xf numFmtId="0" fontId="21" fillId="5" borderId="1" xfId="0" applyFont="1" applyFill="1" applyBorder="1" applyAlignment="1">
      <alignment horizontal="left" vertical="center" wrapText="1" indent="1"/>
    </xf>
    <xf numFmtId="0" fontId="21" fillId="5" borderId="2" xfId="0" applyFont="1" applyFill="1" applyBorder="1" applyAlignment="1">
      <alignment horizontal="left" vertical="center" wrapText="1" indent="1"/>
    </xf>
    <xf numFmtId="0" fontId="21" fillId="5" borderId="4" xfId="0" applyFont="1" applyFill="1" applyBorder="1" applyAlignment="1">
      <alignment horizontal="left" vertical="center" wrapText="1" indent="1"/>
    </xf>
    <xf numFmtId="3" fontId="21" fillId="5" borderId="6" xfId="0" applyNumberFormat="1" applyFont="1" applyFill="1" applyBorder="1" applyAlignment="1">
      <alignment horizontal="right"/>
    </xf>
    <xf numFmtId="0" fontId="24" fillId="0" borderId="3" xfId="0" applyFont="1" applyBorder="1" applyAlignment="1">
      <alignment horizontal="center" vertical="center"/>
    </xf>
    <xf numFmtId="3" fontId="0" fillId="0" borderId="0" xfId="0" applyNumberFormat="1"/>
    <xf numFmtId="0" fontId="21" fillId="5" borderId="1" xfId="0" applyFont="1" applyFill="1" applyBorder="1" applyAlignment="1">
      <alignment horizontal="left" vertical="center" wrapText="1"/>
    </xf>
    <xf numFmtId="0" fontId="25" fillId="5" borderId="2" xfId="0" applyFont="1" applyFill="1" applyBorder="1" applyAlignment="1">
      <alignment horizontal="left" vertical="center" wrapText="1"/>
    </xf>
    <xf numFmtId="0" fontId="25" fillId="5" borderId="4" xfId="0" applyFont="1" applyFill="1" applyBorder="1" applyAlignment="1">
      <alignment horizontal="left" vertical="center" wrapText="1"/>
    </xf>
    <xf numFmtId="0" fontId="24" fillId="5" borderId="4" xfId="0" applyFont="1" applyFill="1" applyBorder="1" applyAlignment="1">
      <alignment horizontal="center" vertical="center" wrapText="1"/>
    </xf>
    <xf numFmtId="3" fontId="21" fillId="5" borderId="4" xfId="0" applyNumberFormat="1" applyFont="1" applyFill="1" applyBorder="1" applyAlignment="1">
      <alignment horizontal="right" wrapText="1"/>
    </xf>
    <xf numFmtId="0" fontId="22" fillId="5" borderId="2" xfId="0" applyFont="1" applyFill="1" applyBorder="1" applyAlignment="1">
      <alignment horizontal="left" vertical="center" wrapText="1"/>
    </xf>
    <xf numFmtId="3" fontId="21" fillId="5" borderId="2" xfId="0" applyNumberFormat="1" applyFont="1" applyFill="1" applyBorder="1" applyAlignment="1">
      <alignment horizontal="right"/>
    </xf>
    <xf numFmtId="0" fontId="22" fillId="5" borderId="1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 indent="1"/>
    </xf>
    <xf numFmtId="0" fontId="9" fillId="2" borderId="3" xfId="0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wrapText="1" indent="1"/>
    </xf>
    <xf numFmtId="3" fontId="27" fillId="2" borderId="3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3" fontId="28" fillId="0" borderId="3" xfId="0" applyNumberFormat="1" applyFont="1" applyBorder="1"/>
    <xf numFmtId="3" fontId="6" fillId="0" borderId="4" xfId="0" applyNumberFormat="1" applyFont="1" applyBorder="1" applyAlignment="1">
      <alignment horizontal="righ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3" fontId="6" fillId="2" borderId="4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 vertical="center" wrapText="1"/>
    </xf>
    <xf numFmtId="3" fontId="1" fillId="0" borderId="3" xfId="0" applyNumberFormat="1" applyFont="1" applyBorder="1"/>
    <xf numFmtId="0" fontId="26" fillId="2" borderId="3" xfId="0" applyFont="1" applyFill="1" applyBorder="1" applyAlignment="1">
      <alignment horizontal="left" vertical="center" wrapText="1" indent="1"/>
    </xf>
    <xf numFmtId="0" fontId="0" fillId="0" borderId="0" xfId="0" applyBorder="1"/>
    <xf numFmtId="0" fontId="1" fillId="0" borderId="0" xfId="0" applyFont="1"/>
    <xf numFmtId="0" fontId="7" fillId="2" borderId="0" xfId="0" applyFont="1" applyFill="1" applyBorder="1" applyAlignment="1">
      <alignment horizontal="left" vertical="center" wrapText="1" indent="1"/>
    </xf>
    <xf numFmtId="3" fontId="0" fillId="0" borderId="0" xfId="0" applyNumberFormat="1" applyBorder="1"/>
    <xf numFmtId="3" fontId="3" fillId="2" borderId="0" xfId="0" applyNumberFormat="1" applyFont="1" applyFill="1" applyBorder="1" applyAlignment="1">
      <alignment horizontal="right"/>
    </xf>
    <xf numFmtId="3" fontId="24" fillId="5" borderId="4" xfId="0" applyNumberFormat="1" applyFont="1" applyFill="1" applyBorder="1" applyAlignment="1">
      <alignment horizontal="right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left" vertical="center" wrapText="1"/>
    </xf>
    <xf numFmtId="0" fontId="21" fillId="5" borderId="3" xfId="0" applyFont="1" applyFill="1" applyBorder="1" applyAlignment="1">
      <alignment horizontal="left" vertical="center" wrapText="1" indent="1"/>
    </xf>
    <xf numFmtId="0" fontId="21" fillId="5" borderId="3" xfId="0" applyFont="1" applyFill="1" applyBorder="1" applyAlignment="1">
      <alignment horizontal="left" vertical="center" wrapText="1"/>
    </xf>
    <xf numFmtId="0" fontId="21" fillId="5" borderId="1" xfId="0" applyFont="1" applyFill="1" applyBorder="1" applyAlignment="1">
      <alignment horizontal="left" vertical="center" wrapText="1"/>
    </xf>
    <xf numFmtId="0" fontId="21" fillId="5" borderId="2" xfId="0" applyFont="1" applyFill="1" applyBorder="1" applyAlignment="1">
      <alignment horizontal="left" vertical="center" wrapText="1"/>
    </xf>
    <xf numFmtId="0" fontId="21" fillId="5" borderId="4" xfId="0" applyFont="1" applyFill="1" applyBorder="1" applyAlignment="1">
      <alignment horizontal="left" vertical="center" wrapText="1"/>
    </xf>
    <xf numFmtId="0" fontId="25" fillId="5" borderId="1" xfId="0" applyFont="1" applyFill="1" applyBorder="1" applyAlignment="1">
      <alignment horizontal="left" vertical="center" wrapText="1"/>
    </xf>
    <xf numFmtId="0" fontId="25" fillId="5" borderId="2" xfId="0" applyFont="1" applyFill="1" applyBorder="1" applyAlignment="1">
      <alignment horizontal="left" vertical="center" wrapText="1"/>
    </xf>
    <xf numFmtId="0" fontId="25" fillId="5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29" fillId="0" borderId="0" xfId="0" applyFont="1"/>
    <xf numFmtId="0" fontId="30" fillId="0" borderId="0" xfId="0" applyFont="1"/>
    <xf numFmtId="0" fontId="31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opLeftCell="A4" workbookViewId="0">
      <selection activeCell="E15" sqref="E15"/>
    </sheetView>
  </sheetViews>
  <sheetFormatPr defaultRowHeight="14.4" x14ac:dyDescent="0.3"/>
  <cols>
    <col min="5" max="10" width="25.33203125" customWidth="1"/>
  </cols>
  <sheetData>
    <row r="1" spans="1:10" ht="42" customHeight="1" x14ac:dyDescent="0.3">
      <c r="A1" s="118" t="s">
        <v>67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0" ht="17.399999999999999" x14ac:dyDescent="0.3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6" x14ac:dyDescent="0.3">
      <c r="A3" s="118" t="s">
        <v>17</v>
      </c>
      <c r="B3" s="118"/>
      <c r="C3" s="118"/>
      <c r="D3" s="118"/>
      <c r="E3" s="118"/>
      <c r="F3" s="118"/>
      <c r="G3" s="118"/>
      <c r="H3" s="118"/>
      <c r="I3" s="131"/>
      <c r="J3" s="131"/>
    </row>
    <row r="4" spans="1:10" ht="17.399999999999999" x14ac:dyDescent="0.3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6" x14ac:dyDescent="0.3">
      <c r="A5" s="118" t="s">
        <v>23</v>
      </c>
      <c r="B5" s="119"/>
      <c r="C5" s="119"/>
      <c r="D5" s="119"/>
      <c r="E5" s="119"/>
      <c r="F5" s="119"/>
      <c r="G5" s="119"/>
      <c r="H5" s="119"/>
      <c r="I5" s="119"/>
      <c r="J5" s="119"/>
    </row>
    <row r="6" spans="1:10" ht="17.399999999999999" x14ac:dyDescent="0.3">
      <c r="A6" s="1"/>
      <c r="B6" s="2"/>
      <c r="C6" s="2"/>
      <c r="D6" s="2"/>
      <c r="E6" s="6"/>
      <c r="F6" s="7"/>
      <c r="G6" s="7"/>
      <c r="H6" s="7"/>
      <c r="I6" s="7"/>
      <c r="J6" s="31" t="s">
        <v>33</v>
      </c>
    </row>
    <row r="7" spans="1:10" ht="26.4" x14ac:dyDescent="0.3">
      <c r="A7" s="24"/>
      <c r="B7" s="25"/>
      <c r="C7" s="25"/>
      <c r="D7" s="26"/>
      <c r="E7" s="27"/>
      <c r="F7" s="3" t="s">
        <v>34</v>
      </c>
      <c r="G7" s="3" t="s">
        <v>32</v>
      </c>
      <c r="H7" s="3" t="s">
        <v>42</v>
      </c>
      <c r="I7" s="3" t="s">
        <v>43</v>
      </c>
      <c r="J7" s="3" t="s">
        <v>44</v>
      </c>
    </row>
    <row r="8" spans="1:10" x14ac:dyDescent="0.3">
      <c r="A8" s="123" t="s">
        <v>0</v>
      </c>
      <c r="B8" s="117"/>
      <c r="C8" s="117"/>
      <c r="D8" s="117"/>
      <c r="E8" s="132"/>
      <c r="F8" s="28">
        <f>F9+F10</f>
        <v>701767</v>
      </c>
      <c r="G8" s="28">
        <f t="shared" ref="G8:J8" si="0">G9+G10</f>
        <v>904915</v>
      </c>
      <c r="H8" s="28">
        <f t="shared" si="0"/>
        <v>991447</v>
      </c>
      <c r="I8" s="28">
        <f t="shared" si="0"/>
        <v>963000</v>
      </c>
      <c r="J8" s="28">
        <f t="shared" si="0"/>
        <v>937487</v>
      </c>
    </row>
    <row r="9" spans="1:10" x14ac:dyDescent="0.3">
      <c r="A9" s="133" t="s">
        <v>36</v>
      </c>
      <c r="B9" s="134"/>
      <c r="C9" s="134"/>
      <c r="D9" s="134"/>
      <c r="E9" s="130"/>
      <c r="F9" s="29">
        <v>701767</v>
      </c>
      <c r="G9" s="29">
        <v>904915</v>
      </c>
      <c r="H9" s="29">
        <v>991447</v>
      </c>
      <c r="I9" s="29">
        <v>963000</v>
      </c>
      <c r="J9" s="29">
        <v>937487</v>
      </c>
    </row>
    <row r="10" spans="1:10" x14ac:dyDescent="0.3">
      <c r="A10" s="129" t="s">
        <v>37</v>
      </c>
      <c r="B10" s="130"/>
      <c r="C10" s="130"/>
      <c r="D10" s="130"/>
      <c r="E10" s="130"/>
      <c r="F10" s="29"/>
      <c r="G10" s="29"/>
      <c r="H10" s="29"/>
      <c r="I10" s="29"/>
      <c r="J10" s="29"/>
    </row>
    <row r="11" spans="1:10" x14ac:dyDescent="0.3">
      <c r="A11" s="32" t="s">
        <v>1</v>
      </c>
      <c r="B11" s="40"/>
      <c r="C11" s="40"/>
      <c r="D11" s="40"/>
      <c r="E11" s="40"/>
      <c r="F11" s="28">
        <f>F12+F13</f>
        <v>674463</v>
      </c>
      <c r="G11" s="28">
        <f t="shared" ref="G11:J11" si="1">G12+G13</f>
        <v>844897</v>
      </c>
      <c r="H11" s="28">
        <f t="shared" si="1"/>
        <v>983603</v>
      </c>
      <c r="I11" s="28">
        <f t="shared" si="1"/>
        <v>937487</v>
      </c>
      <c r="J11" s="28">
        <f t="shared" si="1"/>
        <v>937487</v>
      </c>
    </row>
    <row r="12" spans="1:10" x14ac:dyDescent="0.3">
      <c r="A12" s="135" t="s">
        <v>38</v>
      </c>
      <c r="B12" s="134"/>
      <c r="C12" s="134"/>
      <c r="D12" s="134"/>
      <c r="E12" s="134"/>
      <c r="F12" s="29">
        <v>577228</v>
      </c>
      <c r="G12" s="29">
        <v>766831</v>
      </c>
      <c r="H12" s="29">
        <v>900915</v>
      </c>
      <c r="I12" s="29">
        <v>912487</v>
      </c>
      <c r="J12" s="41">
        <v>912487</v>
      </c>
    </row>
    <row r="13" spans="1:10" x14ac:dyDescent="0.3">
      <c r="A13" s="129" t="s">
        <v>39</v>
      </c>
      <c r="B13" s="130"/>
      <c r="C13" s="130"/>
      <c r="D13" s="130"/>
      <c r="E13" s="130"/>
      <c r="F13" s="29">
        <v>97235</v>
      </c>
      <c r="G13" s="29">
        <v>78066</v>
      </c>
      <c r="H13" s="29">
        <v>82688</v>
      </c>
      <c r="I13" s="29">
        <v>25000</v>
      </c>
      <c r="J13" s="41">
        <v>25000</v>
      </c>
    </row>
    <row r="14" spans="1:10" x14ac:dyDescent="0.3">
      <c r="A14" s="116" t="s">
        <v>59</v>
      </c>
      <c r="B14" s="117"/>
      <c r="C14" s="117"/>
      <c r="D14" s="117"/>
      <c r="E14" s="117"/>
      <c r="F14" s="28">
        <f>F8-F11</f>
        <v>27304</v>
      </c>
      <c r="G14" s="28">
        <f t="shared" ref="G14:J14" si="2">G8-G11</f>
        <v>60018</v>
      </c>
      <c r="H14" s="28">
        <f t="shared" si="2"/>
        <v>7844</v>
      </c>
      <c r="I14" s="28">
        <f>I8-I11</f>
        <v>25513</v>
      </c>
      <c r="J14" s="28">
        <f t="shared" si="2"/>
        <v>0</v>
      </c>
    </row>
    <row r="15" spans="1:10" ht="17.399999999999999" x14ac:dyDescent="0.3">
      <c r="A15" s="4"/>
      <c r="B15" s="20"/>
      <c r="C15" s="20"/>
      <c r="D15" s="20"/>
      <c r="E15" s="20"/>
      <c r="F15" s="20"/>
      <c r="G15" s="20"/>
      <c r="H15" s="21"/>
      <c r="I15" s="21"/>
      <c r="J15" s="21"/>
    </row>
    <row r="16" spans="1:10" ht="15.6" x14ac:dyDescent="0.3">
      <c r="A16" s="118" t="s">
        <v>24</v>
      </c>
      <c r="B16" s="119"/>
      <c r="C16" s="119"/>
      <c r="D16" s="119"/>
      <c r="E16" s="119"/>
      <c r="F16" s="119"/>
      <c r="G16" s="119"/>
      <c r="H16" s="119"/>
      <c r="I16" s="119"/>
      <c r="J16" s="119"/>
    </row>
    <row r="17" spans="1:10" ht="17.399999999999999" x14ac:dyDescent="0.3">
      <c r="A17" s="4"/>
      <c r="B17" s="20"/>
      <c r="C17" s="20"/>
      <c r="D17" s="20"/>
      <c r="E17" s="20"/>
      <c r="F17" s="20"/>
      <c r="G17" s="20"/>
      <c r="H17" s="21"/>
      <c r="I17" s="21"/>
      <c r="J17" s="21"/>
    </row>
    <row r="18" spans="1:10" ht="26.4" x14ac:dyDescent="0.3">
      <c r="A18" s="24"/>
      <c r="B18" s="25"/>
      <c r="C18" s="25"/>
      <c r="D18" s="26"/>
      <c r="E18" s="27"/>
      <c r="F18" s="3" t="s">
        <v>34</v>
      </c>
      <c r="G18" s="3" t="s">
        <v>32</v>
      </c>
      <c r="H18" s="3" t="s">
        <v>42</v>
      </c>
      <c r="I18" s="3" t="s">
        <v>43</v>
      </c>
      <c r="J18" s="3" t="s">
        <v>44</v>
      </c>
    </row>
    <row r="19" spans="1:10" x14ac:dyDescent="0.3">
      <c r="A19" s="129" t="s">
        <v>40</v>
      </c>
      <c r="B19" s="130"/>
      <c r="C19" s="130"/>
      <c r="D19" s="130"/>
      <c r="E19" s="130"/>
      <c r="F19" s="29">
        <v>69297</v>
      </c>
      <c r="G19" s="29"/>
      <c r="H19" s="29">
        <v>58386</v>
      </c>
      <c r="I19" s="29">
        <v>0</v>
      </c>
      <c r="J19" s="41"/>
    </row>
    <row r="20" spans="1:10" x14ac:dyDescent="0.3">
      <c r="A20" s="129" t="s">
        <v>41</v>
      </c>
      <c r="B20" s="130"/>
      <c r="C20" s="130"/>
      <c r="D20" s="130"/>
      <c r="E20" s="130"/>
      <c r="F20" s="29">
        <v>59948</v>
      </c>
      <c r="G20" s="29">
        <v>64000</v>
      </c>
      <c r="H20" s="29">
        <v>91230</v>
      </c>
      <c r="I20" s="29">
        <v>25513</v>
      </c>
      <c r="J20" s="41"/>
    </row>
    <row r="21" spans="1:10" x14ac:dyDescent="0.3">
      <c r="A21" s="116" t="s">
        <v>2</v>
      </c>
      <c r="B21" s="117"/>
      <c r="C21" s="117"/>
      <c r="D21" s="117"/>
      <c r="E21" s="117"/>
      <c r="F21" s="28">
        <f>F19-F20</f>
        <v>9349</v>
      </c>
      <c r="G21" s="28">
        <f t="shared" ref="G21:J21" si="3">G19-G20</f>
        <v>-64000</v>
      </c>
      <c r="H21" s="28">
        <f t="shared" si="3"/>
        <v>-32844</v>
      </c>
      <c r="I21" s="28">
        <f t="shared" si="3"/>
        <v>-25513</v>
      </c>
      <c r="J21" s="28">
        <f t="shared" si="3"/>
        <v>0</v>
      </c>
    </row>
    <row r="22" spans="1:10" x14ac:dyDescent="0.3">
      <c r="A22" s="116" t="s">
        <v>60</v>
      </c>
      <c r="B22" s="117"/>
      <c r="C22" s="117"/>
      <c r="D22" s="117"/>
      <c r="E22" s="117"/>
      <c r="F22" s="28">
        <f>F14+F21</f>
        <v>36653</v>
      </c>
      <c r="G22" s="28">
        <f>G14+G21</f>
        <v>-3982</v>
      </c>
      <c r="H22" s="28">
        <f>H14+H21</f>
        <v>-25000</v>
      </c>
      <c r="I22" s="28">
        <f>I14+I21</f>
        <v>0</v>
      </c>
      <c r="J22" s="28">
        <f>J14+J21</f>
        <v>0</v>
      </c>
    </row>
    <row r="23" spans="1:10" ht="17.399999999999999" x14ac:dyDescent="0.3">
      <c r="A23" s="19"/>
      <c r="B23" s="20"/>
      <c r="C23" s="20"/>
      <c r="D23" s="20"/>
      <c r="E23" s="20"/>
      <c r="F23" s="20"/>
      <c r="G23" s="20"/>
      <c r="H23" s="21"/>
      <c r="I23" s="21"/>
      <c r="J23" s="21"/>
    </row>
    <row r="24" spans="1:10" ht="15.6" x14ac:dyDescent="0.3">
      <c r="A24" s="118" t="s">
        <v>61</v>
      </c>
      <c r="B24" s="119"/>
      <c r="C24" s="119"/>
      <c r="D24" s="119"/>
      <c r="E24" s="119"/>
      <c r="F24" s="119"/>
      <c r="G24" s="119"/>
      <c r="H24" s="119"/>
      <c r="I24" s="119"/>
      <c r="J24" s="119"/>
    </row>
    <row r="25" spans="1:10" ht="15.6" x14ac:dyDescent="0.3">
      <c r="A25" s="38"/>
      <c r="B25" s="39"/>
      <c r="C25" s="39"/>
      <c r="D25" s="39"/>
      <c r="E25" s="39"/>
      <c r="F25" s="39"/>
      <c r="G25" s="39"/>
      <c r="H25" s="39"/>
      <c r="I25" s="39"/>
      <c r="J25" s="39"/>
    </row>
    <row r="26" spans="1:10" ht="26.4" x14ac:dyDescent="0.3">
      <c r="A26" s="24"/>
      <c r="B26" s="25"/>
      <c r="C26" s="25"/>
      <c r="D26" s="26"/>
      <c r="E26" s="27"/>
      <c r="F26" s="3" t="s">
        <v>34</v>
      </c>
      <c r="G26" s="3" t="s">
        <v>32</v>
      </c>
      <c r="H26" s="3" t="s">
        <v>42</v>
      </c>
      <c r="I26" s="3" t="s">
        <v>43</v>
      </c>
      <c r="J26" s="3" t="s">
        <v>44</v>
      </c>
    </row>
    <row r="27" spans="1:10" ht="15" customHeight="1" x14ac:dyDescent="0.3">
      <c r="A27" s="120" t="s">
        <v>62</v>
      </c>
      <c r="B27" s="121"/>
      <c r="C27" s="121"/>
      <c r="D27" s="121"/>
      <c r="E27" s="122"/>
      <c r="F27" s="42">
        <v>28377</v>
      </c>
      <c r="G27" s="42">
        <v>3982</v>
      </c>
      <c r="H27" s="42">
        <v>25000</v>
      </c>
      <c r="I27" s="42">
        <v>0</v>
      </c>
      <c r="J27" s="43">
        <v>0</v>
      </c>
    </row>
    <row r="28" spans="1:10" ht="15" customHeight="1" x14ac:dyDescent="0.3">
      <c r="A28" s="116" t="s">
        <v>63</v>
      </c>
      <c r="B28" s="117"/>
      <c r="C28" s="117"/>
      <c r="D28" s="117"/>
      <c r="E28" s="117"/>
      <c r="F28" s="44">
        <f>F22+F27</f>
        <v>65030</v>
      </c>
      <c r="G28" s="44">
        <f t="shared" ref="G28:J28" si="4">G22+G27</f>
        <v>0</v>
      </c>
      <c r="H28" s="44">
        <f t="shared" si="4"/>
        <v>0</v>
      </c>
      <c r="I28" s="44">
        <f t="shared" si="4"/>
        <v>0</v>
      </c>
      <c r="J28" s="45">
        <f t="shared" si="4"/>
        <v>0</v>
      </c>
    </row>
    <row r="29" spans="1:10" ht="45" customHeight="1" x14ac:dyDescent="0.3">
      <c r="A29" s="123" t="s">
        <v>64</v>
      </c>
      <c r="B29" s="124"/>
      <c r="C29" s="124"/>
      <c r="D29" s="124"/>
      <c r="E29" s="125"/>
      <c r="F29" s="44">
        <f>F14+F21+F27-F28</f>
        <v>0</v>
      </c>
      <c r="G29" s="44">
        <f>G14+G21+G27-G28</f>
        <v>0</v>
      </c>
      <c r="H29" s="44">
        <f>H14+H21+H27-H28</f>
        <v>0</v>
      </c>
      <c r="I29" s="44">
        <f>I14+I21+I27-I28</f>
        <v>0</v>
      </c>
      <c r="J29" s="45">
        <f>J14+J21+J27-J28</f>
        <v>0</v>
      </c>
    </row>
    <row r="30" spans="1:10" ht="15.6" x14ac:dyDescent="0.3">
      <c r="A30" s="46"/>
      <c r="B30" s="47"/>
      <c r="C30" s="47"/>
      <c r="D30" s="47"/>
      <c r="E30" s="47"/>
      <c r="F30" s="47"/>
      <c r="G30" s="47"/>
      <c r="H30" s="47"/>
      <c r="I30" s="47"/>
      <c r="J30" s="47"/>
    </row>
    <row r="31" spans="1:10" ht="15.6" x14ac:dyDescent="0.3">
      <c r="A31" s="126" t="s">
        <v>58</v>
      </c>
      <c r="B31" s="126"/>
      <c r="C31" s="126"/>
      <c r="D31" s="126"/>
      <c r="E31" s="126"/>
      <c r="F31" s="126"/>
      <c r="G31" s="126"/>
      <c r="H31" s="126"/>
      <c r="I31" s="126"/>
      <c r="J31" s="126"/>
    </row>
    <row r="32" spans="1:10" ht="17.399999999999999" x14ac:dyDescent="0.3">
      <c r="A32" s="48"/>
      <c r="B32" s="49"/>
      <c r="C32" s="49"/>
      <c r="D32" s="49"/>
      <c r="E32" s="49"/>
      <c r="F32" s="49"/>
      <c r="G32" s="49"/>
      <c r="H32" s="50"/>
      <c r="I32" s="50"/>
      <c r="J32" s="50"/>
    </row>
    <row r="33" spans="1:10" ht="26.4" x14ac:dyDescent="0.3">
      <c r="A33" s="51"/>
      <c r="B33" s="52"/>
      <c r="C33" s="52"/>
      <c r="D33" s="53"/>
      <c r="E33" s="54"/>
      <c r="F33" s="55" t="s">
        <v>34</v>
      </c>
      <c r="G33" s="55" t="s">
        <v>32</v>
      </c>
      <c r="H33" s="55" t="s">
        <v>42</v>
      </c>
      <c r="I33" s="55" t="s">
        <v>43</v>
      </c>
      <c r="J33" s="55" t="s">
        <v>44</v>
      </c>
    </row>
    <row r="34" spans="1:10" x14ac:dyDescent="0.3">
      <c r="A34" s="120" t="s">
        <v>62</v>
      </c>
      <c r="B34" s="121"/>
      <c r="C34" s="121"/>
      <c r="D34" s="121"/>
      <c r="E34" s="122"/>
      <c r="F34" s="42">
        <v>0</v>
      </c>
      <c r="G34" s="42">
        <f>F37</f>
        <v>0</v>
      </c>
      <c r="H34" s="42">
        <f>G37</f>
        <v>0</v>
      </c>
      <c r="I34" s="42">
        <f>H37</f>
        <v>0</v>
      </c>
      <c r="J34" s="43">
        <f>I37</f>
        <v>0</v>
      </c>
    </row>
    <row r="35" spans="1:10" ht="28.5" customHeight="1" x14ac:dyDescent="0.3">
      <c r="A35" s="120" t="s">
        <v>65</v>
      </c>
      <c r="B35" s="121"/>
      <c r="C35" s="121"/>
      <c r="D35" s="121"/>
      <c r="E35" s="122"/>
      <c r="F35" s="42">
        <v>0</v>
      </c>
      <c r="G35" s="42">
        <v>0</v>
      </c>
      <c r="H35" s="42">
        <v>0</v>
      </c>
      <c r="I35" s="42">
        <v>0</v>
      </c>
      <c r="J35" s="43">
        <v>0</v>
      </c>
    </row>
    <row r="36" spans="1:10" x14ac:dyDescent="0.3">
      <c r="A36" s="120" t="s">
        <v>66</v>
      </c>
      <c r="B36" s="127"/>
      <c r="C36" s="127"/>
      <c r="D36" s="127"/>
      <c r="E36" s="128"/>
      <c r="F36" s="42">
        <v>0</v>
      </c>
      <c r="G36" s="42">
        <v>0</v>
      </c>
      <c r="H36" s="42">
        <v>0</v>
      </c>
      <c r="I36" s="42">
        <v>0</v>
      </c>
      <c r="J36" s="43">
        <v>0</v>
      </c>
    </row>
    <row r="37" spans="1:10" ht="15" customHeight="1" x14ac:dyDescent="0.3">
      <c r="A37" s="116" t="s">
        <v>63</v>
      </c>
      <c r="B37" s="117"/>
      <c r="C37" s="117"/>
      <c r="D37" s="117"/>
      <c r="E37" s="117"/>
      <c r="F37" s="30">
        <f>F34-F35+F36</f>
        <v>0</v>
      </c>
      <c r="G37" s="30">
        <f t="shared" ref="G37:J37" si="5">G34-G35+G36</f>
        <v>0</v>
      </c>
      <c r="H37" s="30">
        <f t="shared" si="5"/>
        <v>0</v>
      </c>
      <c r="I37" s="30">
        <f t="shared" si="5"/>
        <v>0</v>
      </c>
      <c r="J37" s="56">
        <f t="shared" si="5"/>
        <v>0</v>
      </c>
    </row>
    <row r="38" spans="1:10" ht="17.25" customHeight="1" x14ac:dyDescent="0.3"/>
    <row r="39" spans="1:10" x14ac:dyDescent="0.3">
      <c r="A39" s="114" t="s">
        <v>35</v>
      </c>
      <c r="B39" s="115"/>
      <c r="C39" s="115"/>
      <c r="D39" s="115"/>
      <c r="E39" s="115"/>
      <c r="F39" s="115"/>
      <c r="G39" s="115"/>
      <c r="H39" s="115"/>
      <c r="I39" s="115"/>
      <c r="J39" s="115"/>
    </row>
    <row r="40" spans="1:10" ht="9" customHeight="1" x14ac:dyDescent="0.3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opLeftCell="A4" workbookViewId="0">
      <selection activeCell="G14" sqref="G14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8" width="25.33203125" customWidth="1"/>
  </cols>
  <sheetData>
    <row r="1" spans="1:10" ht="42" customHeight="1" x14ac:dyDescent="0.3">
      <c r="A1" s="118" t="s">
        <v>67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0" ht="18" customHeight="1" x14ac:dyDescent="0.3">
      <c r="A2" s="4"/>
      <c r="B2" s="4"/>
      <c r="C2" s="4"/>
      <c r="D2" s="4"/>
      <c r="E2" s="4"/>
      <c r="F2" s="4"/>
      <c r="G2" s="4"/>
      <c r="H2" s="4"/>
    </row>
    <row r="3" spans="1:10" ht="15.75" customHeight="1" x14ac:dyDescent="0.3">
      <c r="A3" s="118" t="s">
        <v>17</v>
      </c>
      <c r="B3" s="118"/>
      <c r="C3" s="118"/>
      <c r="D3" s="118"/>
      <c r="E3" s="118"/>
      <c r="F3" s="118"/>
      <c r="G3" s="118"/>
      <c r="H3" s="118"/>
    </row>
    <row r="4" spans="1:10" ht="17.399999999999999" x14ac:dyDescent="0.3">
      <c r="A4" s="4"/>
      <c r="B4" s="4"/>
      <c r="C4" s="4"/>
      <c r="D4" s="4"/>
      <c r="E4" s="4"/>
      <c r="F4" s="4"/>
      <c r="G4" s="5"/>
      <c r="H4" s="5"/>
    </row>
    <row r="5" spans="1:10" ht="18" customHeight="1" x14ac:dyDescent="0.3">
      <c r="A5" s="118" t="s">
        <v>4</v>
      </c>
      <c r="B5" s="118"/>
      <c r="C5" s="118"/>
      <c r="D5" s="118"/>
      <c r="E5" s="118"/>
      <c r="F5" s="118"/>
      <c r="G5" s="118"/>
      <c r="H5" s="118"/>
    </row>
    <row r="6" spans="1:10" ht="17.399999999999999" x14ac:dyDescent="0.3">
      <c r="A6" s="4"/>
      <c r="B6" s="4"/>
      <c r="C6" s="4"/>
      <c r="D6" s="4"/>
      <c r="E6" s="4"/>
      <c r="F6" s="4"/>
      <c r="G6" s="5"/>
      <c r="H6" s="5"/>
    </row>
    <row r="7" spans="1:10" ht="15.75" customHeight="1" x14ac:dyDescent="0.3">
      <c r="A7" s="118" t="s">
        <v>45</v>
      </c>
      <c r="B7" s="118"/>
      <c r="C7" s="118"/>
      <c r="D7" s="118"/>
      <c r="E7" s="118"/>
      <c r="F7" s="118"/>
      <c r="G7" s="118"/>
      <c r="H7" s="118"/>
    </row>
    <row r="8" spans="1:10" ht="17.399999999999999" x14ac:dyDescent="0.3">
      <c r="A8" s="4"/>
      <c r="B8" s="4"/>
      <c r="C8" s="4"/>
      <c r="D8" s="4"/>
      <c r="E8" s="4"/>
      <c r="F8" s="4"/>
      <c r="G8" s="5"/>
      <c r="H8" s="5"/>
    </row>
    <row r="9" spans="1:10" ht="26.4" x14ac:dyDescent="0.3">
      <c r="A9" s="18" t="s">
        <v>5</v>
      </c>
      <c r="B9" s="17" t="s">
        <v>6</v>
      </c>
      <c r="C9" s="17" t="s">
        <v>3</v>
      </c>
      <c r="D9" s="17" t="s">
        <v>31</v>
      </c>
      <c r="E9" s="18" t="s">
        <v>32</v>
      </c>
      <c r="F9" s="18" t="s">
        <v>29</v>
      </c>
      <c r="G9" s="18" t="s">
        <v>25</v>
      </c>
      <c r="H9" s="18" t="s">
        <v>30</v>
      </c>
    </row>
    <row r="10" spans="1:10" ht="16.5" customHeight="1" x14ac:dyDescent="0.3">
      <c r="A10" s="34"/>
      <c r="B10" s="35"/>
      <c r="C10" s="33" t="s">
        <v>0</v>
      </c>
      <c r="D10" s="102">
        <f>SUM(D11,D18)</f>
        <v>730144</v>
      </c>
      <c r="E10" s="102">
        <f>SUM(E11,E18)</f>
        <v>908897</v>
      </c>
      <c r="F10" s="105">
        <f>SUM(F11,F18)</f>
        <v>1016447</v>
      </c>
      <c r="G10" s="105">
        <f>SUM(G11,G18)</f>
        <v>963000</v>
      </c>
      <c r="H10" s="105">
        <f>SUM(H11,H18)</f>
        <v>937487</v>
      </c>
    </row>
    <row r="11" spans="1:10" ht="16.5" customHeight="1" x14ac:dyDescent="0.3">
      <c r="A11" s="57">
        <v>6</v>
      </c>
      <c r="B11" s="57"/>
      <c r="C11" s="57" t="s">
        <v>7</v>
      </c>
      <c r="D11" s="102">
        <f>SUM(D12,D13,D14,D15)</f>
        <v>701767</v>
      </c>
      <c r="E11" s="106">
        <v>904915</v>
      </c>
      <c r="F11" s="71">
        <f>SUM(F12:F15)</f>
        <v>991447</v>
      </c>
      <c r="G11" s="71">
        <f>SUM(G12,G13,G14,G15)</f>
        <v>963000</v>
      </c>
      <c r="H11" s="71">
        <f>SUM(H12,H13,H14,H15)</f>
        <v>937487</v>
      </c>
    </row>
    <row r="12" spans="1:10" ht="39" customHeight="1" x14ac:dyDescent="0.3">
      <c r="A12" s="60"/>
      <c r="B12" s="60">
        <v>63</v>
      </c>
      <c r="C12" s="60" t="s">
        <v>68</v>
      </c>
      <c r="D12" s="61">
        <v>66475</v>
      </c>
      <c r="E12" s="61">
        <v>94908</v>
      </c>
      <c r="F12" s="61">
        <v>43817</v>
      </c>
      <c r="G12" s="61">
        <v>45000</v>
      </c>
      <c r="H12" s="61">
        <v>45000</v>
      </c>
    </row>
    <row r="13" spans="1:10" x14ac:dyDescent="0.3">
      <c r="A13" s="57"/>
      <c r="B13" s="60">
        <v>64</v>
      </c>
      <c r="C13" s="60" t="s">
        <v>70</v>
      </c>
      <c r="D13" s="61">
        <v>1</v>
      </c>
      <c r="E13" s="61">
        <v>13</v>
      </c>
      <c r="F13" s="61">
        <v>13</v>
      </c>
      <c r="G13" s="61">
        <v>10</v>
      </c>
      <c r="H13" s="61">
        <v>10</v>
      </c>
    </row>
    <row r="14" spans="1:10" ht="26.4" x14ac:dyDescent="0.3">
      <c r="A14" s="64"/>
      <c r="B14" s="64">
        <v>66</v>
      </c>
      <c r="C14" s="60" t="s">
        <v>87</v>
      </c>
      <c r="D14" s="61">
        <v>24874</v>
      </c>
      <c r="E14" s="61">
        <v>18582</v>
      </c>
      <c r="F14" s="61">
        <v>18642</v>
      </c>
      <c r="G14" s="61">
        <v>19990</v>
      </c>
      <c r="H14" s="61">
        <v>19990</v>
      </c>
    </row>
    <row r="15" spans="1:10" ht="39.6" x14ac:dyDescent="0.3">
      <c r="A15" s="64"/>
      <c r="B15" s="64">
        <v>67</v>
      </c>
      <c r="C15" s="60" t="s">
        <v>26</v>
      </c>
      <c r="D15" s="61">
        <v>610417</v>
      </c>
      <c r="E15" s="61">
        <v>791412</v>
      </c>
      <c r="F15" s="61">
        <v>928975</v>
      </c>
      <c r="G15" s="61">
        <v>898000</v>
      </c>
      <c r="H15" s="61">
        <v>872487</v>
      </c>
    </row>
    <row r="16" spans="1:10" x14ac:dyDescent="0.3">
      <c r="A16" s="64"/>
      <c r="B16" s="64"/>
      <c r="C16" s="62"/>
      <c r="D16" s="61"/>
      <c r="E16" s="61"/>
      <c r="F16" s="61"/>
      <c r="G16" s="61"/>
      <c r="H16" s="61"/>
    </row>
    <row r="17" spans="1:8" x14ac:dyDescent="0.3">
      <c r="A17" s="64"/>
      <c r="B17" s="64"/>
      <c r="C17" s="62"/>
      <c r="D17" s="66"/>
      <c r="E17" s="65"/>
      <c r="F17" s="66"/>
      <c r="G17" s="66"/>
      <c r="H17" s="66"/>
    </row>
    <row r="18" spans="1:8" ht="26.4" x14ac:dyDescent="0.3">
      <c r="A18" s="13">
        <v>9</v>
      </c>
      <c r="B18" s="13"/>
      <c r="C18" s="22" t="s">
        <v>89</v>
      </c>
      <c r="D18" s="106">
        <v>28377</v>
      </c>
      <c r="E18" s="100">
        <v>3982</v>
      </c>
      <c r="F18" s="70">
        <v>25000</v>
      </c>
      <c r="G18" s="70">
        <v>0</v>
      </c>
      <c r="H18" s="70">
        <v>0</v>
      </c>
    </row>
    <row r="21" spans="1:8" ht="15.6" x14ac:dyDescent="0.3">
      <c r="A21" s="118" t="s">
        <v>46</v>
      </c>
      <c r="B21" s="118"/>
      <c r="C21" s="118"/>
      <c r="D21" s="118"/>
      <c r="E21" s="118"/>
      <c r="F21" s="118"/>
      <c r="G21" s="118"/>
      <c r="H21" s="118"/>
    </row>
    <row r="22" spans="1:8" ht="17.399999999999999" x14ac:dyDescent="0.3">
      <c r="A22" s="4"/>
      <c r="B22" s="4"/>
      <c r="C22" s="4"/>
      <c r="D22" s="4"/>
      <c r="E22" s="4"/>
      <c r="F22" s="4"/>
      <c r="G22" s="5"/>
      <c r="H22" s="5"/>
    </row>
    <row r="23" spans="1:8" ht="26.4" x14ac:dyDescent="0.3">
      <c r="A23" s="18" t="s">
        <v>5</v>
      </c>
      <c r="B23" s="17" t="s">
        <v>6</v>
      </c>
      <c r="C23" s="17" t="s">
        <v>8</v>
      </c>
      <c r="D23" s="17" t="s">
        <v>31</v>
      </c>
      <c r="E23" s="18" t="s">
        <v>32</v>
      </c>
      <c r="F23" s="18" t="s">
        <v>29</v>
      </c>
      <c r="G23" s="18" t="s">
        <v>25</v>
      </c>
      <c r="H23" s="18" t="s">
        <v>30</v>
      </c>
    </row>
    <row r="24" spans="1:8" x14ac:dyDescent="0.3">
      <c r="A24" s="34"/>
      <c r="B24" s="35"/>
      <c r="C24" s="33" t="s">
        <v>1</v>
      </c>
      <c r="D24" s="102">
        <f>SUM(D25,D29)</f>
        <v>674463</v>
      </c>
      <c r="E24" s="105">
        <f>SUM(E25,E29)</f>
        <v>844897</v>
      </c>
      <c r="F24" s="105">
        <f>SUM(F25,F29)</f>
        <v>983603</v>
      </c>
      <c r="G24" s="105">
        <f>SUM(G25,G29)</f>
        <v>937487</v>
      </c>
      <c r="H24" s="105">
        <f>SUM(H25,H29)</f>
        <v>937487</v>
      </c>
    </row>
    <row r="25" spans="1:8" s="109" customFormat="1" ht="15.75" customHeight="1" x14ac:dyDescent="0.3">
      <c r="A25" s="57">
        <v>3</v>
      </c>
      <c r="B25" s="57"/>
      <c r="C25" s="57" t="s">
        <v>9</v>
      </c>
      <c r="D25" s="70">
        <f>SUM(D26:D28)</f>
        <v>577228</v>
      </c>
      <c r="E25" s="70">
        <v>766831</v>
      </c>
      <c r="F25" s="70">
        <f>SUM(F26:F28)</f>
        <v>900915</v>
      </c>
      <c r="G25" s="70">
        <f>SUM(G26:G28)</f>
        <v>912487</v>
      </c>
      <c r="H25" s="70">
        <f>SUM(H26:H28)</f>
        <v>912487</v>
      </c>
    </row>
    <row r="26" spans="1:8" ht="15.75" customHeight="1" x14ac:dyDescent="0.3">
      <c r="A26" s="57"/>
      <c r="B26" s="60">
        <v>31</v>
      </c>
      <c r="C26" s="60" t="s">
        <v>10</v>
      </c>
      <c r="D26" s="61">
        <v>472646</v>
      </c>
      <c r="E26" s="61">
        <v>642860</v>
      </c>
      <c r="F26" s="61">
        <v>760850</v>
      </c>
      <c r="G26" s="61">
        <v>765000</v>
      </c>
      <c r="H26" s="61">
        <v>765000</v>
      </c>
    </row>
    <row r="27" spans="1:8" x14ac:dyDescent="0.3">
      <c r="A27" s="64"/>
      <c r="B27" s="64">
        <v>32</v>
      </c>
      <c r="C27" s="64" t="s">
        <v>20</v>
      </c>
      <c r="D27" s="61">
        <v>99326</v>
      </c>
      <c r="E27" s="61">
        <v>118396</v>
      </c>
      <c r="F27" s="61">
        <v>136700</v>
      </c>
      <c r="G27" s="61">
        <v>145987</v>
      </c>
      <c r="H27" s="61">
        <v>145987</v>
      </c>
    </row>
    <row r="28" spans="1:8" x14ac:dyDescent="0.3">
      <c r="A28" s="64"/>
      <c r="B28" s="64">
        <v>34</v>
      </c>
      <c r="C28" s="60" t="s">
        <v>71</v>
      </c>
      <c r="D28" s="61">
        <v>5256</v>
      </c>
      <c r="E28" s="61">
        <v>5575</v>
      </c>
      <c r="F28" s="61">
        <v>3365</v>
      </c>
      <c r="G28" s="61">
        <v>1500</v>
      </c>
      <c r="H28" s="61">
        <v>1500</v>
      </c>
    </row>
    <row r="29" spans="1:8" s="109" customFormat="1" ht="26.4" x14ac:dyDescent="0.3">
      <c r="A29" s="67">
        <v>4</v>
      </c>
      <c r="B29" s="67"/>
      <c r="C29" s="68" t="s">
        <v>11</v>
      </c>
      <c r="D29" s="70">
        <f>SUM(D30:D31)</f>
        <v>97235</v>
      </c>
      <c r="E29" s="70">
        <v>78066</v>
      </c>
      <c r="F29" s="70">
        <f>SUM(F30)</f>
        <v>82688</v>
      </c>
      <c r="G29" s="70">
        <f>SUM(G30,G31)</f>
        <v>25000</v>
      </c>
      <c r="H29" s="70">
        <f>SUM(H30,H31)</f>
        <v>25000</v>
      </c>
    </row>
    <row r="30" spans="1:8" ht="39.6" x14ac:dyDescent="0.3">
      <c r="A30" s="60"/>
      <c r="B30" s="60">
        <v>42</v>
      </c>
      <c r="C30" s="73" t="s">
        <v>27</v>
      </c>
      <c r="D30" s="61">
        <v>27938</v>
      </c>
      <c r="E30" s="61">
        <v>78066</v>
      </c>
      <c r="F30" s="61">
        <v>82688</v>
      </c>
      <c r="G30" s="61">
        <v>25000</v>
      </c>
      <c r="H30" s="61">
        <v>25000</v>
      </c>
    </row>
    <row r="31" spans="1:8" ht="25.5" customHeight="1" x14ac:dyDescent="0.3">
      <c r="A31" s="60"/>
      <c r="B31" s="60">
        <v>45</v>
      </c>
      <c r="C31" s="75" t="s">
        <v>72</v>
      </c>
      <c r="D31" s="61">
        <v>69297</v>
      </c>
      <c r="E31" s="59"/>
      <c r="F31" s="61"/>
      <c r="G31" s="77"/>
      <c r="H31" s="77"/>
    </row>
    <row r="33" spans="5:5" x14ac:dyDescent="0.3">
      <c r="E33" s="87"/>
    </row>
    <row r="34" spans="5:5" x14ac:dyDescent="0.3">
      <c r="E34" s="87"/>
    </row>
  </sheetData>
  <mergeCells count="5">
    <mergeCell ref="A21:H21"/>
    <mergeCell ref="A3:H3"/>
    <mergeCell ref="A5:H5"/>
    <mergeCell ref="A7:H7"/>
    <mergeCell ref="A1:J1"/>
  </mergeCells>
  <pageMargins left="0.7" right="0.7" top="0.75" bottom="0.75" header="0.3" footer="0.3"/>
  <pageSetup paperSize="9" scale="70" orientation="landscape" r:id="rId1"/>
  <ignoredErrors>
    <ignoredError sqref="D2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topLeftCell="A10" workbookViewId="0">
      <selection activeCell="G39" sqref="G39"/>
    </sheetView>
  </sheetViews>
  <sheetFormatPr defaultRowHeight="14.4" x14ac:dyDescent="0.3"/>
  <cols>
    <col min="1" max="1" width="32.88671875" customWidth="1"/>
    <col min="2" max="2" width="29.33203125" customWidth="1"/>
    <col min="3" max="3" width="32.33203125" customWidth="1"/>
    <col min="4" max="4" width="33.6640625" customWidth="1"/>
    <col min="5" max="5" width="35.5546875" customWidth="1"/>
    <col min="6" max="6" width="42.109375" customWidth="1"/>
  </cols>
  <sheetData>
    <row r="1" spans="1:10" ht="42" customHeight="1" x14ac:dyDescent="0.3">
      <c r="A1" s="118" t="s">
        <v>67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0" ht="10.8" customHeight="1" x14ac:dyDescent="0.3">
      <c r="A2" s="4"/>
      <c r="B2" s="4"/>
      <c r="C2" s="4"/>
      <c r="D2" s="4"/>
      <c r="E2" s="4"/>
      <c r="F2" s="4"/>
    </row>
    <row r="3" spans="1:10" ht="15.75" customHeight="1" x14ac:dyDescent="0.3">
      <c r="A3" s="118" t="s">
        <v>17</v>
      </c>
      <c r="B3" s="118"/>
      <c r="C3" s="118"/>
      <c r="D3" s="118"/>
      <c r="E3" s="118"/>
      <c r="F3" s="118"/>
    </row>
    <row r="4" spans="1:10" ht="7.8" customHeight="1" x14ac:dyDescent="0.3">
      <c r="B4" s="4"/>
      <c r="C4" s="4"/>
      <c r="D4" s="4"/>
      <c r="E4" s="5"/>
      <c r="F4" s="5"/>
    </row>
    <row r="5" spans="1:10" ht="18" customHeight="1" x14ac:dyDescent="0.3">
      <c r="A5" s="118" t="s">
        <v>4</v>
      </c>
      <c r="B5" s="118"/>
      <c r="C5" s="118"/>
      <c r="D5" s="118"/>
      <c r="E5" s="118"/>
      <c r="F5" s="118"/>
    </row>
    <row r="6" spans="1:10" ht="17.399999999999999" x14ac:dyDescent="0.3">
      <c r="A6" s="4"/>
      <c r="B6" s="4"/>
      <c r="C6" s="4"/>
      <c r="D6" s="4"/>
      <c r="E6" s="5"/>
      <c r="F6" s="5"/>
    </row>
    <row r="7" spans="1:10" ht="15.75" customHeight="1" x14ac:dyDescent="0.3">
      <c r="A7" s="118" t="s">
        <v>47</v>
      </c>
      <c r="B7" s="118"/>
      <c r="C7" s="118"/>
      <c r="D7" s="118"/>
      <c r="E7" s="118"/>
      <c r="F7" s="118"/>
    </row>
    <row r="8" spans="1:10" ht="17.399999999999999" x14ac:dyDescent="0.3">
      <c r="A8" s="4"/>
      <c r="B8" s="4"/>
      <c r="C8" s="4"/>
      <c r="D8" s="4"/>
      <c r="E8" s="5"/>
      <c r="F8" s="5"/>
    </row>
    <row r="9" spans="1:10" ht="26.4" x14ac:dyDescent="0.3">
      <c r="A9" s="18" t="s">
        <v>49</v>
      </c>
      <c r="B9" s="17" t="s">
        <v>31</v>
      </c>
      <c r="C9" s="18" t="s">
        <v>32</v>
      </c>
      <c r="D9" s="18" t="s">
        <v>29</v>
      </c>
      <c r="E9" s="18" t="s">
        <v>25</v>
      </c>
      <c r="F9" s="18" t="s">
        <v>30</v>
      </c>
    </row>
    <row r="10" spans="1:10" x14ac:dyDescent="0.3">
      <c r="A10" s="36" t="s">
        <v>0</v>
      </c>
      <c r="B10" s="102">
        <f>SUM(B11,B13,B16,B19,B21)</f>
        <v>730144</v>
      </c>
      <c r="C10" s="99">
        <v>908897</v>
      </c>
      <c r="D10" s="105">
        <f>SUM(D11,D13,D16,D19,D21)</f>
        <v>1016447</v>
      </c>
      <c r="E10" s="105">
        <f>SUM(E11,E13,E16,E19)</f>
        <v>963000</v>
      </c>
      <c r="F10" s="105">
        <f>SUM(F11,F13,F16,F19)</f>
        <v>937487</v>
      </c>
    </row>
    <row r="11" spans="1:10" x14ac:dyDescent="0.3">
      <c r="A11" s="22" t="s">
        <v>88</v>
      </c>
      <c r="B11" s="105">
        <f>SUM(B12)</f>
        <v>610417</v>
      </c>
      <c r="C11" s="100">
        <v>791412</v>
      </c>
      <c r="D11" s="105">
        <f>SUM(D12)</f>
        <v>928975</v>
      </c>
      <c r="E11" s="105">
        <f>SUM(E12)</f>
        <v>898000</v>
      </c>
      <c r="F11" s="105">
        <f>SUM(F12)</f>
        <v>872487</v>
      </c>
    </row>
    <row r="12" spans="1:10" x14ac:dyDescent="0.3">
      <c r="A12" s="12" t="s">
        <v>93</v>
      </c>
      <c r="B12" s="61">
        <v>610417</v>
      </c>
      <c r="C12" s="9">
        <v>791412</v>
      </c>
      <c r="D12" s="61">
        <v>928975</v>
      </c>
      <c r="E12" s="61">
        <v>898000</v>
      </c>
      <c r="F12" s="61">
        <v>872487</v>
      </c>
    </row>
    <row r="13" spans="1:10" x14ac:dyDescent="0.3">
      <c r="A13" s="11" t="s">
        <v>100</v>
      </c>
      <c r="B13" s="100">
        <f>SUM(B14:B15)</f>
        <v>66475</v>
      </c>
      <c r="C13" s="100">
        <v>94908</v>
      </c>
      <c r="D13" s="100">
        <f>SUM(D14:D15)</f>
        <v>43817</v>
      </c>
      <c r="E13" s="100">
        <f>SUM(E15)</f>
        <v>45000</v>
      </c>
      <c r="F13" s="100">
        <f>SUM(F15)</f>
        <v>45000</v>
      </c>
    </row>
    <row r="14" spans="1:10" ht="26.4" x14ac:dyDescent="0.3">
      <c r="A14" s="96" t="s">
        <v>98</v>
      </c>
      <c r="B14" s="8">
        <v>16020</v>
      </c>
      <c r="C14" s="9">
        <v>48455</v>
      </c>
      <c r="D14" s="9"/>
      <c r="E14" s="9"/>
      <c r="F14" s="9"/>
    </row>
    <row r="15" spans="1:10" ht="26.4" x14ac:dyDescent="0.3">
      <c r="A15" s="96" t="s">
        <v>99</v>
      </c>
      <c r="B15" s="8">
        <v>50455</v>
      </c>
      <c r="C15" s="9">
        <v>46453</v>
      </c>
      <c r="D15" s="61">
        <v>43817</v>
      </c>
      <c r="E15" s="61">
        <v>45000</v>
      </c>
      <c r="F15" s="61">
        <v>45000</v>
      </c>
    </row>
    <row r="16" spans="1:10" x14ac:dyDescent="0.3">
      <c r="A16" s="11" t="s">
        <v>90</v>
      </c>
      <c r="B16" s="104">
        <f>SUM(B17:B18)</f>
        <v>18239</v>
      </c>
      <c r="C16" s="100">
        <v>15940</v>
      </c>
      <c r="D16" s="100">
        <f>SUM(D17:D18)</f>
        <v>16000</v>
      </c>
      <c r="E16" s="100">
        <f>SUM(E17:E18)</f>
        <v>17345</v>
      </c>
      <c r="F16" s="100">
        <f>SUM(F17:F18)</f>
        <v>17345</v>
      </c>
    </row>
    <row r="17" spans="1:6" x14ac:dyDescent="0.3">
      <c r="A17" s="96" t="s">
        <v>91</v>
      </c>
      <c r="B17" s="8">
        <v>18238</v>
      </c>
      <c r="C17" s="9">
        <v>15927</v>
      </c>
      <c r="D17" s="9">
        <v>15987</v>
      </c>
      <c r="E17" s="9">
        <v>17335</v>
      </c>
      <c r="F17" s="9">
        <v>17335</v>
      </c>
    </row>
    <row r="18" spans="1:6" x14ac:dyDescent="0.3">
      <c r="A18" s="16" t="s">
        <v>92</v>
      </c>
      <c r="B18" s="63">
        <v>1</v>
      </c>
      <c r="C18" s="9">
        <v>13</v>
      </c>
      <c r="D18" s="9">
        <v>13</v>
      </c>
      <c r="E18" s="63">
        <v>10</v>
      </c>
      <c r="F18" s="63">
        <v>10</v>
      </c>
    </row>
    <row r="19" spans="1:6" x14ac:dyDescent="0.3">
      <c r="A19" s="97" t="s">
        <v>94</v>
      </c>
      <c r="B19" s="100">
        <f>SUM(B20)</f>
        <v>6636</v>
      </c>
      <c r="C19" s="100">
        <v>2655</v>
      </c>
      <c r="D19" s="100">
        <f>SUM(D20)</f>
        <v>2655</v>
      </c>
      <c r="E19" s="100">
        <f>SUM(E20)</f>
        <v>2655</v>
      </c>
      <c r="F19" s="100">
        <f>SUM(F20)</f>
        <v>2655</v>
      </c>
    </row>
    <row r="20" spans="1:6" x14ac:dyDescent="0.3">
      <c r="A20" s="96" t="s">
        <v>95</v>
      </c>
      <c r="B20" s="58">
        <v>6636</v>
      </c>
      <c r="C20" s="9">
        <v>2655</v>
      </c>
      <c r="D20" s="9">
        <v>2655</v>
      </c>
      <c r="E20" s="9">
        <v>2655</v>
      </c>
      <c r="F20" s="9">
        <v>2655</v>
      </c>
    </row>
    <row r="21" spans="1:6" x14ac:dyDescent="0.3">
      <c r="A21" s="97" t="s">
        <v>96</v>
      </c>
      <c r="B21" s="100">
        <f>SUM(B22)</f>
        <v>28377</v>
      </c>
      <c r="C21" s="100">
        <v>3982</v>
      </c>
      <c r="D21" s="100">
        <f>SUM(D22)</f>
        <v>25000</v>
      </c>
      <c r="E21" s="100">
        <v>0</v>
      </c>
      <c r="F21" s="100">
        <v>0</v>
      </c>
    </row>
    <row r="22" spans="1:6" x14ac:dyDescent="0.3">
      <c r="A22" s="98" t="s">
        <v>97</v>
      </c>
      <c r="B22" s="58">
        <v>28377</v>
      </c>
      <c r="C22" s="9">
        <v>3982</v>
      </c>
      <c r="D22" s="9">
        <v>25000</v>
      </c>
      <c r="E22" s="9"/>
      <c r="F22" s="9"/>
    </row>
    <row r="23" spans="1:6" ht="43.2" customHeight="1" x14ac:dyDescent="0.3">
      <c r="A23" s="110"/>
      <c r="B23" s="111"/>
      <c r="C23" s="112"/>
      <c r="D23" s="108"/>
      <c r="E23" s="108"/>
      <c r="F23" s="108"/>
    </row>
    <row r="24" spans="1:6" ht="15.75" customHeight="1" x14ac:dyDescent="0.3">
      <c r="A24" s="118" t="s">
        <v>48</v>
      </c>
      <c r="B24" s="118"/>
      <c r="C24" s="118"/>
      <c r="D24" s="118"/>
      <c r="E24" s="118"/>
      <c r="F24" s="118"/>
    </row>
    <row r="25" spans="1:6" ht="30" customHeight="1" x14ac:dyDescent="0.3">
      <c r="A25" s="4"/>
      <c r="B25" s="4"/>
      <c r="C25" s="4"/>
      <c r="D25" s="4"/>
      <c r="E25" s="5"/>
      <c r="F25" s="5"/>
    </row>
    <row r="26" spans="1:6" ht="27" customHeight="1" x14ac:dyDescent="0.3">
      <c r="A26" s="18" t="s">
        <v>49</v>
      </c>
      <c r="B26" s="17" t="s">
        <v>31</v>
      </c>
      <c r="C26" s="18" t="s">
        <v>32</v>
      </c>
      <c r="D26" s="18" t="s">
        <v>29</v>
      </c>
      <c r="E26" s="18" t="s">
        <v>25</v>
      </c>
      <c r="F26" s="18" t="s">
        <v>30</v>
      </c>
    </row>
    <row r="27" spans="1:6" s="109" customFormat="1" x14ac:dyDescent="0.3">
      <c r="A27" s="36" t="s">
        <v>1</v>
      </c>
      <c r="B27" s="100">
        <f>SUM(B28,B30,B33,B36,B40,B38)</f>
        <v>674463</v>
      </c>
      <c r="C27" s="100">
        <v>844897</v>
      </c>
      <c r="D27" s="100">
        <f>SUM(D28,D30,D33,D36,D38,D40)</f>
        <v>983603</v>
      </c>
      <c r="E27" s="100">
        <f>SUM(E28,E30,E33,E36)</f>
        <v>937487</v>
      </c>
      <c r="F27" s="100">
        <f>SUM(F28,F30,F33,F36)</f>
        <v>937487</v>
      </c>
    </row>
    <row r="28" spans="1:6" s="109" customFormat="1" ht="15.75" customHeight="1" x14ac:dyDescent="0.3">
      <c r="A28" s="22" t="s">
        <v>88</v>
      </c>
      <c r="B28" s="100">
        <f>SUM(B29)</f>
        <v>550469</v>
      </c>
      <c r="C28" s="100">
        <v>727412</v>
      </c>
      <c r="D28" s="100">
        <f>SUM(D29)</f>
        <v>862745</v>
      </c>
      <c r="E28" s="100">
        <f>SUM(E29)</f>
        <v>872487</v>
      </c>
      <c r="F28" s="100">
        <f>SUM(F29)</f>
        <v>872487</v>
      </c>
    </row>
    <row r="29" spans="1:6" x14ac:dyDescent="0.3">
      <c r="A29" s="12" t="s">
        <v>93</v>
      </c>
      <c r="B29" s="9">
        <v>550469</v>
      </c>
      <c r="C29" s="9">
        <v>727412</v>
      </c>
      <c r="D29" s="61">
        <v>862745</v>
      </c>
      <c r="E29" s="9">
        <v>872487</v>
      </c>
      <c r="F29" s="9">
        <v>872487</v>
      </c>
    </row>
    <row r="30" spans="1:6" s="109" customFormat="1" x14ac:dyDescent="0.3">
      <c r="A30" s="11" t="s">
        <v>100</v>
      </c>
      <c r="B30" s="100">
        <f>SUM(B31:B32)</f>
        <v>41618</v>
      </c>
      <c r="C30" s="100">
        <v>94908</v>
      </c>
      <c r="D30" s="100">
        <f>SUM(D31:D32)</f>
        <v>43817</v>
      </c>
      <c r="E30" s="100">
        <f>SUM(E31,E32)</f>
        <v>45000</v>
      </c>
      <c r="F30" s="100">
        <f>SUM(F31,F32)</f>
        <v>45000</v>
      </c>
    </row>
    <row r="31" spans="1:6" ht="26.4" x14ac:dyDescent="0.3">
      <c r="A31" s="96" t="s">
        <v>98</v>
      </c>
      <c r="B31" s="9">
        <v>41618</v>
      </c>
      <c r="C31" s="9">
        <v>48455</v>
      </c>
      <c r="D31" s="9"/>
      <c r="E31" s="9"/>
      <c r="F31" s="9"/>
    </row>
    <row r="32" spans="1:6" ht="26.4" x14ac:dyDescent="0.3">
      <c r="A32" s="96" t="s">
        <v>99</v>
      </c>
      <c r="B32" s="9">
        <v>0</v>
      </c>
      <c r="C32" s="9">
        <v>46453</v>
      </c>
      <c r="D32" s="61">
        <v>43817</v>
      </c>
      <c r="E32" s="9">
        <v>45000</v>
      </c>
      <c r="F32" s="9">
        <v>45000</v>
      </c>
    </row>
    <row r="33" spans="1:6" s="109" customFormat="1" x14ac:dyDescent="0.3">
      <c r="A33" s="11" t="s">
        <v>90</v>
      </c>
      <c r="B33" s="100">
        <f>SUM(B34:B35)</f>
        <v>7635</v>
      </c>
      <c r="C33" s="100">
        <v>15940</v>
      </c>
      <c r="D33" s="100">
        <f>SUM(D34:D35)</f>
        <v>16000</v>
      </c>
      <c r="E33" s="100">
        <f>SUM(E34:E35)</f>
        <v>17345</v>
      </c>
      <c r="F33" s="100">
        <f>SUM(F34:F35)</f>
        <v>17345</v>
      </c>
    </row>
    <row r="34" spans="1:6" x14ac:dyDescent="0.3">
      <c r="A34" s="96" t="s">
        <v>91</v>
      </c>
      <c r="B34" s="9">
        <v>7635</v>
      </c>
      <c r="C34" s="9">
        <v>15927</v>
      </c>
      <c r="D34" s="9">
        <v>15987</v>
      </c>
      <c r="E34" s="9">
        <v>17335</v>
      </c>
      <c r="F34" s="9">
        <v>17335</v>
      </c>
    </row>
    <row r="35" spans="1:6" x14ac:dyDescent="0.3">
      <c r="A35" s="16" t="s">
        <v>101</v>
      </c>
      <c r="B35" s="9">
        <v>0</v>
      </c>
      <c r="C35" s="9">
        <v>13</v>
      </c>
      <c r="D35" s="9">
        <v>13</v>
      </c>
      <c r="E35" s="9">
        <v>10</v>
      </c>
      <c r="F35" s="9">
        <v>10</v>
      </c>
    </row>
    <row r="36" spans="1:6" s="109" customFormat="1" x14ac:dyDescent="0.3">
      <c r="A36" s="97" t="s">
        <v>94</v>
      </c>
      <c r="B36" s="100">
        <f>SUM(B37)</f>
        <v>2346</v>
      </c>
      <c r="C36" s="100">
        <v>2655</v>
      </c>
      <c r="D36" s="100">
        <f>SUM(D37)</f>
        <v>2655</v>
      </c>
      <c r="E36" s="100">
        <f>SUM(E37)</f>
        <v>2655</v>
      </c>
      <c r="F36" s="100">
        <f>SUM(F37)</f>
        <v>2655</v>
      </c>
    </row>
    <row r="37" spans="1:6" x14ac:dyDescent="0.3">
      <c r="A37" s="96" t="s">
        <v>95</v>
      </c>
      <c r="B37" s="9">
        <v>2346</v>
      </c>
      <c r="C37" s="9">
        <v>2655</v>
      </c>
      <c r="D37" s="9">
        <v>2655</v>
      </c>
      <c r="E37" s="9">
        <v>2655</v>
      </c>
      <c r="F37" s="9">
        <v>2655</v>
      </c>
    </row>
    <row r="38" spans="1:6" s="109" customFormat="1" x14ac:dyDescent="0.3">
      <c r="A38" s="107" t="s">
        <v>103</v>
      </c>
      <c r="B38" s="100">
        <f>SUM(B39)</f>
        <v>69297</v>
      </c>
      <c r="C38" s="100"/>
      <c r="D38" s="100">
        <f>SUM(D39)</f>
        <v>58386</v>
      </c>
      <c r="E38" s="100">
        <v>0</v>
      </c>
      <c r="F38" s="100">
        <v>0</v>
      </c>
    </row>
    <row r="39" spans="1:6" x14ac:dyDescent="0.3">
      <c r="A39" s="96" t="s">
        <v>104</v>
      </c>
      <c r="B39" s="9">
        <v>69297</v>
      </c>
      <c r="C39" s="9"/>
      <c r="D39" s="9">
        <v>58386</v>
      </c>
      <c r="E39" s="9"/>
      <c r="F39" s="9"/>
    </row>
    <row r="40" spans="1:6" s="109" customFormat="1" x14ac:dyDescent="0.3">
      <c r="A40" s="97" t="s">
        <v>102</v>
      </c>
      <c r="B40" s="100">
        <f>SUM(B41)</f>
        <v>3098</v>
      </c>
      <c r="C40" s="100">
        <v>3982</v>
      </c>
      <c r="D40" s="100">
        <f>SUM(D41)</f>
        <v>0</v>
      </c>
      <c r="E40" s="100">
        <v>0</v>
      </c>
      <c r="F40" s="100">
        <v>0</v>
      </c>
    </row>
    <row r="41" spans="1:6" x14ac:dyDescent="0.3">
      <c r="A41" s="98" t="s">
        <v>97</v>
      </c>
      <c r="B41" s="9">
        <v>3098</v>
      </c>
      <c r="C41" s="9">
        <v>3982</v>
      </c>
      <c r="D41" s="9"/>
      <c r="E41" s="9"/>
      <c r="F41" s="9"/>
    </row>
  </sheetData>
  <mergeCells count="5">
    <mergeCell ref="A3:F3"/>
    <mergeCell ref="A5:F5"/>
    <mergeCell ref="A7:F7"/>
    <mergeCell ref="A24:F24"/>
    <mergeCell ref="A1:J1"/>
  </mergeCells>
  <pageMargins left="0.7" right="0.7" top="0.75" bottom="0.75" header="0.3" footer="0.3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workbookViewId="0">
      <selection activeCell="C4" sqref="C4"/>
    </sheetView>
  </sheetViews>
  <sheetFormatPr defaultRowHeight="14.4" x14ac:dyDescent="0.3"/>
  <cols>
    <col min="1" max="1" width="39.77734375" customWidth="1"/>
    <col min="2" max="2" width="30.88671875" customWidth="1"/>
    <col min="3" max="3" width="30.21875" customWidth="1"/>
    <col min="4" max="4" width="32.77734375" customWidth="1"/>
    <col min="5" max="5" width="33.33203125" customWidth="1"/>
    <col min="6" max="6" width="36.5546875" customWidth="1"/>
  </cols>
  <sheetData>
    <row r="1" spans="1:10" ht="42" customHeight="1" x14ac:dyDescent="0.3">
      <c r="A1" s="118" t="s">
        <v>67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0" ht="18" customHeight="1" x14ac:dyDescent="0.3">
      <c r="A2" s="4"/>
      <c r="B2" s="4"/>
      <c r="C2" s="4"/>
      <c r="D2" s="4"/>
      <c r="E2" s="4"/>
      <c r="F2" s="4"/>
      <c r="G2" s="149"/>
      <c r="H2" s="149"/>
      <c r="I2" s="149"/>
      <c r="J2" s="149"/>
    </row>
    <row r="3" spans="1:10" ht="15.6" x14ac:dyDescent="0.3">
      <c r="A3" s="118" t="s">
        <v>17</v>
      </c>
      <c r="B3" s="118"/>
      <c r="C3" s="118"/>
      <c r="D3" s="118"/>
      <c r="E3" s="150"/>
      <c r="F3" s="150"/>
      <c r="G3" s="149"/>
      <c r="H3" s="149"/>
      <c r="I3" s="149"/>
      <c r="J3" s="149"/>
    </row>
    <row r="4" spans="1:10" ht="17.399999999999999" x14ac:dyDescent="0.3">
      <c r="A4" s="4"/>
      <c r="B4" s="4"/>
      <c r="C4" s="4"/>
      <c r="D4" s="4"/>
      <c r="E4" s="151"/>
      <c r="F4" s="151"/>
      <c r="G4" s="149"/>
      <c r="H4" s="149"/>
      <c r="I4" s="149"/>
      <c r="J4" s="149"/>
    </row>
    <row r="5" spans="1:10" ht="18" customHeight="1" x14ac:dyDescent="0.3">
      <c r="A5" s="118" t="s">
        <v>4</v>
      </c>
      <c r="B5" s="152"/>
      <c r="C5" s="152"/>
      <c r="D5" s="152"/>
      <c r="E5" s="152"/>
      <c r="F5" s="152"/>
      <c r="G5" s="149"/>
      <c r="H5" s="149"/>
      <c r="I5" s="149"/>
      <c r="J5" s="149"/>
    </row>
    <row r="6" spans="1:10" ht="17.399999999999999" x14ac:dyDescent="0.3">
      <c r="A6" s="4"/>
      <c r="B6" s="4"/>
      <c r="C6" s="4"/>
      <c r="D6" s="4"/>
      <c r="E6" s="151"/>
      <c r="F6" s="151"/>
      <c r="G6" s="149"/>
      <c r="H6" s="149"/>
      <c r="I6" s="149"/>
      <c r="J6" s="149"/>
    </row>
    <row r="7" spans="1:10" ht="15.6" x14ac:dyDescent="0.3">
      <c r="A7" s="118" t="s">
        <v>12</v>
      </c>
      <c r="B7" s="153"/>
      <c r="C7" s="153"/>
      <c r="D7" s="153"/>
      <c r="E7" s="153"/>
      <c r="F7" s="153"/>
      <c r="G7" s="149"/>
      <c r="H7" s="149"/>
      <c r="I7" s="149"/>
      <c r="J7" s="149"/>
    </row>
    <row r="8" spans="1:10" ht="17.399999999999999" x14ac:dyDescent="0.3">
      <c r="A8" s="4"/>
      <c r="B8" s="4"/>
      <c r="C8" s="4"/>
      <c r="D8" s="4"/>
      <c r="E8" s="5"/>
      <c r="F8" s="5"/>
    </row>
    <row r="9" spans="1:10" ht="26.4" x14ac:dyDescent="0.3">
      <c r="A9" s="18" t="s">
        <v>49</v>
      </c>
      <c r="B9" s="17" t="s">
        <v>31</v>
      </c>
      <c r="C9" s="18" t="s">
        <v>32</v>
      </c>
      <c r="D9" s="18" t="s">
        <v>29</v>
      </c>
      <c r="E9" s="18" t="s">
        <v>25</v>
      </c>
      <c r="F9" s="18" t="s">
        <v>30</v>
      </c>
    </row>
    <row r="10" spans="1:10" ht="15.75" customHeight="1" x14ac:dyDescent="0.3">
      <c r="A10" s="57" t="s">
        <v>13</v>
      </c>
      <c r="B10" s="104">
        <v>674463</v>
      </c>
      <c r="C10" s="70">
        <v>844897</v>
      </c>
      <c r="D10" s="100">
        <v>983603</v>
      </c>
      <c r="E10" s="100">
        <f>SUM(E11)</f>
        <v>937487</v>
      </c>
      <c r="F10" s="100">
        <f>SUM(F11)</f>
        <v>937487</v>
      </c>
    </row>
    <row r="11" spans="1:10" ht="15.75" customHeight="1" x14ac:dyDescent="0.3">
      <c r="A11" s="57" t="s">
        <v>73</v>
      </c>
      <c r="B11" s="8">
        <v>674463</v>
      </c>
      <c r="C11" s="61">
        <v>844897</v>
      </c>
      <c r="D11" s="9">
        <v>983603</v>
      </c>
      <c r="E11" s="9">
        <v>937487</v>
      </c>
      <c r="F11" s="9">
        <v>937487</v>
      </c>
    </row>
    <row r="12" spans="1:10" x14ac:dyDescent="0.3">
      <c r="A12" s="62" t="s">
        <v>74</v>
      </c>
      <c r="B12" s="103">
        <v>674463</v>
      </c>
      <c r="C12" s="61">
        <v>844897</v>
      </c>
      <c r="D12" s="9">
        <v>983603</v>
      </c>
      <c r="E12" s="9">
        <v>937487</v>
      </c>
      <c r="F12" s="9">
        <v>937487</v>
      </c>
    </row>
  </sheetData>
  <mergeCells count="4">
    <mergeCell ref="A3:F3"/>
    <mergeCell ref="A5:F5"/>
    <mergeCell ref="A7:F7"/>
    <mergeCell ref="A1:J1"/>
  </mergeCells>
  <pageMargins left="0.7" right="0.7" top="0.75" bottom="0.75" header="0.3" footer="0.3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workbookViewId="0">
      <selection activeCell="H12" sqref="H12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8" width="25.33203125" customWidth="1"/>
  </cols>
  <sheetData>
    <row r="1" spans="1:10" ht="42" customHeight="1" x14ac:dyDescent="0.3">
      <c r="A1" s="118" t="s">
        <v>67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0" ht="18" customHeight="1" x14ac:dyDescent="0.3">
      <c r="A2" s="4"/>
      <c r="B2" s="4"/>
      <c r="C2" s="4"/>
      <c r="D2" s="4"/>
      <c r="E2" s="4"/>
      <c r="F2" s="4"/>
      <c r="G2" s="4"/>
      <c r="H2" s="4"/>
    </row>
    <row r="3" spans="1:10" ht="15.75" customHeight="1" x14ac:dyDescent="0.3">
      <c r="A3" s="118" t="s">
        <v>17</v>
      </c>
      <c r="B3" s="118"/>
      <c r="C3" s="118"/>
      <c r="D3" s="118"/>
      <c r="E3" s="118"/>
      <c r="F3" s="118"/>
      <c r="G3" s="118"/>
      <c r="H3" s="118"/>
    </row>
    <row r="4" spans="1:10" ht="17.399999999999999" x14ac:dyDescent="0.3">
      <c r="A4" s="4"/>
      <c r="B4" s="4"/>
      <c r="C4" s="4"/>
      <c r="D4" s="4"/>
      <c r="E4" s="4"/>
      <c r="F4" s="4"/>
      <c r="G4" s="5"/>
      <c r="H4" s="5"/>
    </row>
    <row r="5" spans="1:10" ht="18" customHeight="1" x14ac:dyDescent="0.3">
      <c r="A5" s="118" t="s">
        <v>52</v>
      </c>
      <c r="B5" s="118"/>
      <c r="C5" s="118"/>
      <c r="D5" s="118"/>
      <c r="E5" s="118"/>
      <c r="F5" s="118"/>
      <c r="G5" s="118"/>
      <c r="H5" s="118"/>
    </row>
    <row r="6" spans="1:10" ht="17.399999999999999" x14ac:dyDescent="0.3">
      <c r="A6" s="4"/>
      <c r="B6" s="4"/>
      <c r="C6" s="4"/>
      <c r="D6" s="4"/>
      <c r="E6" s="4"/>
      <c r="F6" s="4"/>
      <c r="G6" s="5"/>
      <c r="H6" s="5"/>
    </row>
    <row r="7" spans="1:10" ht="26.4" x14ac:dyDescent="0.3">
      <c r="A7" s="18" t="s">
        <v>5</v>
      </c>
      <c r="B7" s="17" t="s">
        <v>6</v>
      </c>
      <c r="C7" s="17" t="s">
        <v>28</v>
      </c>
      <c r="D7" s="17" t="s">
        <v>31</v>
      </c>
      <c r="E7" s="18" t="s">
        <v>32</v>
      </c>
      <c r="F7" s="18" t="s">
        <v>29</v>
      </c>
      <c r="G7" s="18" t="s">
        <v>25</v>
      </c>
      <c r="H7" s="18" t="s">
        <v>30</v>
      </c>
    </row>
    <row r="8" spans="1:10" x14ac:dyDescent="0.3">
      <c r="A8" s="34"/>
      <c r="B8" s="35"/>
      <c r="C8" s="33" t="s">
        <v>54</v>
      </c>
      <c r="D8" s="102">
        <v>69297</v>
      </c>
      <c r="E8" s="34"/>
      <c r="F8" s="105">
        <f>SUM(F9)</f>
        <v>58386</v>
      </c>
      <c r="G8" s="34"/>
      <c r="H8" s="34"/>
    </row>
    <row r="9" spans="1:10" ht="26.4" x14ac:dyDescent="0.3">
      <c r="A9" s="11">
        <v>8</v>
      </c>
      <c r="B9" s="11"/>
      <c r="C9" s="11" t="s">
        <v>14</v>
      </c>
      <c r="D9" s="8">
        <v>69297</v>
      </c>
      <c r="E9" s="9"/>
      <c r="F9" s="9">
        <f>SUM(F10)</f>
        <v>58386</v>
      </c>
      <c r="G9" s="9"/>
      <c r="H9" s="9"/>
    </row>
    <row r="10" spans="1:10" x14ac:dyDescent="0.3">
      <c r="A10" s="11"/>
      <c r="B10" s="14">
        <v>84</v>
      </c>
      <c r="C10" s="14" t="s">
        <v>21</v>
      </c>
      <c r="D10" s="8">
        <v>69297</v>
      </c>
      <c r="E10" s="9"/>
      <c r="F10" s="9">
        <v>58386</v>
      </c>
      <c r="G10" s="9"/>
      <c r="H10" s="9"/>
    </row>
    <row r="11" spans="1:10" x14ac:dyDescent="0.3">
      <c r="A11" s="11"/>
      <c r="B11" s="14"/>
      <c r="C11" s="37"/>
      <c r="D11" s="8"/>
      <c r="E11" s="9"/>
      <c r="F11" s="9"/>
      <c r="G11" s="9"/>
      <c r="H11" s="9"/>
    </row>
    <row r="12" spans="1:10" x14ac:dyDescent="0.3">
      <c r="A12" s="11"/>
      <c r="B12" s="14"/>
      <c r="C12" s="33" t="s">
        <v>57</v>
      </c>
      <c r="D12" s="104">
        <v>59948</v>
      </c>
      <c r="E12" s="100">
        <v>64000</v>
      </c>
      <c r="F12" s="100">
        <f>SUM(F13)</f>
        <v>91230</v>
      </c>
      <c r="G12" s="100">
        <f>SUM(G13)</f>
        <v>25513</v>
      </c>
      <c r="H12" s="9"/>
    </row>
    <row r="13" spans="1:10" ht="26.4" x14ac:dyDescent="0.3">
      <c r="A13" s="13">
        <v>5</v>
      </c>
      <c r="B13" s="13"/>
      <c r="C13" s="22" t="s">
        <v>15</v>
      </c>
      <c r="D13" s="8">
        <v>59948</v>
      </c>
      <c r="E13" s="9">
        <v>64000</v>
      </c>
      <c r="F13" s="9">
        <f>SUM(F14)</f>
        <v>91230</v>
      </c>
      <c r="G13" s="9">
        <v>25513</v>
      </c>
      <c r="H13" s="9"/>
    </row>
    <row r="14" spans="1:10" ht="26.4" x14ac:dyDescent="0.3">
      <c r="A14" s="14"/>
      <c r="B14" s="14">
        <v>54</v>
      </c>
      <c r="C14" s="23" t="s">
        <v>22</v>
      </c>
      <c r="D14" s="8">
        <v>59948</v>
      </c>
      <c r="E14" s="9">
        <v>64000</v>
      </c>
      <c r="F14" s="9">
        <v>91230</v>
      </c>
      <c r="G14" s="9">
        <v>25513</v>
      </c>
      <c r="H14" s="10"/>
    </row>
  </sheetData>
  <mergeCells count="3">
    <mergeCell ref="A3:H3"/>
    <mergeCell ref="A5:H5"/>
    <mergeCell ref="A1:J1"/>
  </mergeCells>
  <pageMargins left="0.7" right="0.7" top="0.75" bottom="0.75" header="0.3" footer="0.3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workbookViewId="0">
      <selection activeCell="D6" sqref="D6"/>
    </sheetView>
  </sheetViews>
  <sheetFormatPr defaultRowHeight="14.4" x14ac:dyDescent="0.3"/>
  <cols>
    <col min="1" max="1" width="30" customWidth="1"/>
    <col min="2" max="2" width="32.77734375" customWidth="1"/>
    <col min="3" max="3" width="32.44140625" customWidth="1"/>
    <col min="4" max="4" width="37.88671875" customWidth="1"/>
    <col min="5" max="5" width="32.88671875" customWidth="1"/>
    <col min="6" max="6" width="35.6640625" customWidth="1"/>
  </cols>
  <sheetData>
    <row r="1" spans="1:10" ht="42" customHeight="1" x14ac:dyDescent="0.3">
      <c r="A1" s="118" t="s">
        <v>67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0" ht="18" customHeight="1" x14ac:dyDescent="0.3">
      <c r="A2" s="4"/>
      <c r="B2" s="4"/>
      <c r="C2" s="4"/>
      <c r="D2" s="4"/>
      <c r="E2" s="4"/>
      <c r="F2" s="4"/>
    </row>
    <row r="3" spans="1:10" ht="15.75" customHeight="1" x14ac:dyDescent="0.3">
      <c r="A3" s="118" t="s">
        <v>17</v>
      </c>
      <c r="B3" s="118"/>
      <c r="C3" s="118"/>
      <c r="D3" s="118"/>
      <c r="E3" s="118"/>
      <c r="F3" s="118"/>
    </row>
    <row r="4" spans="1:10" ht="17.399999999999999" x14ac:dyDescent="0.3">
      <c r="A4" s="4"/>
      <c r="B4" s="4"/>
      <c r="C4" s="4"/>
      <c r="D4" s="4"/>
      <c r="E4" s="5"/>
      <c r="F4" s="5"/>
    </row>
    <row r="5" spans="1:10" ht="31.8" customHeight="1" x14ac:dyDescent="0.3">
      <c r="A5" s="118" t="s">
        <v>53</v>
      </c>
      <c r="B5" s="118"/>
      <c r="C5" s="118"/>
      <c r="D5" s="118"/>
      <c r="E5" s="118"/>
      <c r="F5" s="118"/>
    </row>
    <row r="6" spans="1:10" ht="40.200000000000003" customHeight="1" x14ac:dyDescent="0.3">
      <c r="A6" s="4"/>
      <c r="B6" s="4"/>
      <c r="C6" s="4"/>
      <c r="D6" s="4"/>
      <c r="E6" s="5"/>
      <c r="F6" s="5"/>
    </row>
    <row r="7" spans="1:10" ht="26.4" x14ac:dyDescent="0.3">
      <c r="A7" s="18" t="s">
        <v>49</v>
      </c>
      <c r="B7" s="17" t="s">
        <v>31</v>
      </c>
      <c r="C7" s="18" t="s">
        <v>32</v>
      </c>
      <c r="D7" s="18" t="s">
        <v>29</v>
      </c>
      <c r="E7" s="18" t="s">
        <v>25</v>
      </c>
      <c r="F7" s="18" t="s">
        <v>30</v>
      </c>
    </row>
    <row r="8" spans="1:10" x14ac:dyDescent="0.3">
      <c r="A8" s="11" t="s">
        <v>54</v>
      </c>
      <c r="B8" s="104">
        <v>69297</v>
      </c>
      <c r="C8" s="9"/>
      <c r="D8" s="100">
        <f>SUM(D9)</f>
        <v>58386</v>
      </c>
      <c r="E8" s="9"/>
      <c r="F8" s="9"/>
    </row>
    <row r="9" spans="1:10" ht="26.4" x14ac:dyDescent="0.3">
      <c r="A9" s="11" t="s">
        <v>55</v>
      </c>
      <c r="B9" s="104">
        <v>69297</v>
      </c>
      <c r="C9" s="100"/>
      <c r="D9" s="100">
        <f>SUM(D10)</f>
        <v>58386</v>
      </c>
      <c r="E9" s="100"/>
      <c r="F9" s="100"/>
    </row>
    <row r="10" spans="1:10" ht="26.4" x14ac:dyDescent="0.3">
      <c r="A10" s="15" t="s">
        <v>56</v>
      </c>
      <c r="B10" s="8">
        <v>69297</v>
      </c>
      <c r="C10" s="9"/>
      <c r="D10" s="9">
        <v>58386</v>
      </c>
      <c r="E10" s="9"/>
      <c r="F10" s="9"/>
    </row>
    <row r="11" spans="1:10" x14ac:dyDescent="0.3">
      <c r="A11" s="15"/>
      <c r="B11" s="8"/>
      <c r="C11" s="9"/>
      <c r="D11" s="9"/>
      <c r="E11" s="9"/>
      <c r="F11" s="9"/>
    </row>
    <row r="12" spans="1:10" x14ac:dyDescent="0.3">
      <c r="A12" s="11" t="s">
        <v>57</v>
      </c>
      <c r="B12" s="104">
        <v>59948</v>
      </c>
      <c r="C12" s="100">
        <v>64000</v>
      </c>
      <c r="D12" s="100">
        <f>SUM(D13,D15)</f>
        <v>91230</v>
      </c>
      <c r="E12" s="100">
        <f>SUM(E13)</f>
        <v>25513</v>
      </c>
      <c r="F12" s="9"/>
    </row>
    <row r="13" spans="1:10" x14ac:dyDescent="0.3">
      <c r="A13" s="22" t="s">
        <v>50</v>
      </c>
      <c r="B13" s="104">
        <v>59948</v>
      </c>
      <c r="C13" s="100">
        <v>64000</v>
      </c>
      <c r="D13" s="100">
        <f>SUM(D14)</f>
        <v>66230</v>
      </c>
      <c r="E13" s="100">
        <f>SUM(E14)</f>
        <v>25513</v>
      </c>
      <c r="F13" s="100"/>
    </row>
    <row r="14" spans="1:10" x14ac:dyDescent="0.3">
      <c r="A14" s="12" t="s">
        <v>51</v>
      </c>
      <c r="B14" s="8">
        <v>59948</v>
      </c>
      <c r="C14" s="9">
        <v>64000</v>
      </c>
      <c r="D14" s="9">
        <v>66230</v>
      </c>
      <c r="E14" s="9">
        <v>25513</v>
      </c>
      <c r="F14" s="10"/>
    </row>
    <row r="15" spans="1:10" s="109" customFormat="1" x14ac:dyDescent="0.3">
      <c r="A15" s="97" t="s">
        <v>102</v>
      </c>
      <c r="B15" s="100"/>
      <c r="C15" s="100"/>
      <c r="D15" s="100">
        <f>SUM(D16)</f>
        <v>25000</v>
      </c>
      <c r="E15" s="100"/>
      <c r="F15" s="100"/>
    </row>
    <row r="16" spans="1:10" x14ac:dyDescent="0.3">
      <c r="A16" s="98" t="s">
        <v>97</v>
      </c>
      <c r="B16" s="9"/>
      <c r="C16" s="9"/>
      <c r="D16" s="9">
        <v>25000</v>
      </c>
      <c r="E16" s="9"/>
      <c r="F16" s="9"/>
    </row>
  </sheetData>
  <mergeCells count="3">
    <mergeCell ref="A3:F3"/>
    <mergeCell ref="A5:F5"/>
    <mergeCell ref="A1:J1"/>
  </mergeCells>
  <pageMargins left="0.7" right="0.7" top="0.75" bottom="0.75" header="0.3" footer="0.3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tabSelected="1" topLeftCell="A37" workbookViewId="0">
      <selection activeCell="G53" sqref="G53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8.6640625" customWidth="1"/>
    <col min="4" max="4" width="39.21875" customWidth="1"/>
    <col min="5" max="5" width="35.44140625" customWidth="1"/>
    <col min="6" max="6" width="38.6640625" customWidth="1"/>
    <col min="7" max="7" width="40.21875" customWidth="1"/>
    <col min="8" max="8" width="37.33203125" customWidth="1"/>
    <col min="9" max="9" width="45.88671875" customWidth="1"/>
  </cols>
  <sheetData>
    <row r="1" spans="1:10" ht="42" customHeight="1" x14ac:dyDescent="0.3">
      <c r="A1" s="118" t="s">
        <v>67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0" ht="17.399999999999999" x14ac:dyDescent="0.3">
      <c r="A2" s="4"/>
      <c r="B2" s="4"/>
      <c r="C2" s="4"/>
      <c r="D2" s="4"/>
      <c r="E2" s="4"/>
      <c r="F2" s="4"/>
      <c r="G2" s="4"/>
      <c r="H2" s="5"/>
      <c r="I2" s="5"/>
    </row>
    <row r="3" spans="1:10" ht="18" customHeight="1" x14ac:dyDescent="0.3">
      <c r="A3" s="118" t="s">
        <v>16</v>
      </c>
      <c r="B3" s="119"/>
      <c r="C3" s="119"/>
      <c r="D3" s="119"/>
      <c r="E3" s="119"/>
      <c r="F3" s="119"/>
      <c r="G3" s="119"/>
      <c r="H3" s="119"/>
      <c r="I3" s="119"/>
    </row>
    <row r="4" spans="1:10" ht="17.399999999999999" x14ac:dyDescent="0.3">
      <c r="A4" s="4"/>
      <c r="B4" s="4"/>
      <c r="C4" s="4"/>
      <c r="D4" s="4"/>
      <c r="E4" s="4"/>
      <c r="F4" s="4"/>
      <c r="G4" s="4"/>
      <c r="H4" s="5"/>
      <c r="I4" s="5"/>
    </row>
    <row r="5" spans="1:10" ht="26.4" x14ac:dyDescent="0.3">
      <c r="A5" s="137" t="s">
        <v>18</v>
      </c>
      <c r="B5" s="138"/>
      <c r="C5" s="139"/>
      <c r="D5" s="17" t="s">
        <v>19</v>
      </c>
      <c r="E5" s="17" t="s">
        <v>31</v>
      </c>
      <c r="F5" s="18" t="s">
        <v>32</v>
      </c>
      <c r="G5" s="18" t="s">
        <v>29</v>
      </c>
      <c r="H5" s="18" t="s">
        <v>25</v>
      </c>
      <c r="I5" s="18" t="s">
        <v>30</v>
      </c>
    </row>
    <row r="6" spans="1:10" ht="27" customHeight="1" x14ac:dyDescent="0.3">
      <c r="A6" s="136" t="s">
        <v>75</v>
      </c>
      <c r="B6" s="136"/>
      <c r="C6" s="136"/>
      <c r="D6" s="78" t="s">
        <v>76</v>
      </c>
      <c r="E6" s="79"/>
      <c r="F6" s="61"/>
      <c r="G6" s="59"/>
      <c r="H6" s="61"/>
      <c r="I6" s="63"/>
    </row>
    <row r="7" spans="1:10" ht="27" customHeight="1" x14ac:dyDescent="0.3">
      <c r="A7" s="136" t="s">
        <v>77</v>
      </c>
      <c r="B7" s="136"/>
      <c r="C7" s="136"/>
      <c r="D7" s="78" t="s">
        <v>78</v>
      </c>
      <c r="E7" s="79"/>
      <c r="F7" s="61"/>
      <c r="G7" s="59"/>
      <c r="H7" s="61"/>
      <c r="I7" s="63"/>
    </row>
    <row r="8" spans="1:10" ht="13.95" customHeight="1" x14ac:dyDescent="0.3">
      <c r="A8" s="140" t="s">
        <v>79</v>
      </c>
      <c r="B8" s="140"/>
      <c r="C8" s="140"/>
      <c r="D8" s="80" t="s">
        <v>80</v>
      </c>
      <c r="E8" s="76">
        <f>SUM(E9,E13,E15)</f>
        <v>610417</v>
      </c>
      <c r="F8" s="70">
        <f>SUM(F9,F13,F15)</f>
        <v>791412</v>
      </c>
      <c r="G8" s="71">
        <f>SUM(G9,G13,G15)</f>
        <v>928975</v>
      </c>
      <c r="H8" s="71">
        <f>SUM(H9,H13,H15)</f>
        <v>898000</v>
      </c>
      <c r="I8" s="71">
        <f>SUM(I9,I13,I15)</f>
        <v>872487</v>
      </c>
    </row>
    <row r="9" spans="1:10" x14ac:dyDescent="0.3">
      <c r="A9" s="142">
        <v>3</v>
      </c>
      <c r="B9" s="142"/>
      <c r="C9" s="142"/>
      <c r="D9" s="81" t="s">
        <v>9</v>
      </c>
      <c r="E9" s="79">
        <f>SUM(E10:E12)</f>
        <v>544762</v>
      </c>
      <c r="F9" s="61">
        <v>721703</v>
      </c>
      <c r="G9" s="59">
        <f>SUM(G10:G12)</f>
        <v>857036</v>
      </c>
      <c r="H9" s="59">
        <f>SUM(H10:H12)</f>
        <v>866814</v>
      </c>
      <c r="I9" s="59">
        <f>SUM(I10:I12)</f>
        <v>866814</v>
      </c>
    </row>
    <row r="10" spans="1:10" x14ac:dyDescent="0.3">
      <c r="A10" s="141">
        <v>31</v>
      </c>
      <c r="B10" s="141"/>
      <c r="C10" s="141"/>
      <c r="D10" s="81" t="s">
        <v>10</v>
      </c>
      <c r="E10" s="101">
        <v>472646</v>
      </c>
      <c r="F10" s="61">
        <v>642860</v>
      </c>
      <c r="G10" s="59">
        <v>760850</v>
      </c>
      <c r="H10" s="74">
        <v>765000</v>
      </c>
      <c r="I10" s="74">
        <v>765000</v>
      </c>
    </row>
    <row r="11" spans="1:10" x14ac:dyDescent="0.3">
      <c r="A11" s="141">
        <v>32</v>
      </c>
      <c r="B11" s="141"/>
      <c r="C11" s="141"/>
      <c r="D11" s="81" t="s">
        <v>20</v>
      </c>
      <c r="E11" s="79">
        <v>66860</v>
      </c>
      <c r="F11" s="61">
        <v>73268</v>
      </c>
      <c r="G11" s="59">
        <v>92821</v>
      </c>
      <c r="H11" s="74">
        <v>100314</v>
      </c>
      <c r="I11" s="74">
        <v>100314</v>
      </c>
    </row>
    <row r="12" spans="1:10" x14ac:dyDescent="0.3">
      <c r="A12" s="82">
        <v>34</v>
      </c>
      <c r="B12" s="83"/>
      <c r="C12" s="84"/>
      <c r="D12" s="81" t="s">
        <v>71</v>
      </c>
      <c r="E12" s="79">
        <v>5256</v>
      </c>
      <c r="F12" s="61">
        <v>5575</v>
      </c>
      <c r="G12" s="59">
        <v>3365</v>
      </c>
      <c r="H12" s="74">
        <v>1500</v>
      </c>
      <c r="I12" s="74">
        <v>1500</v>
      </c>
    </row>
    <row r="13" spans="1:10" ht="26.4" x14ac:dyDescent="0.3">
      <c r="A13" s="82">
        <v>4</v>
      </c>
      <c r="B13" s="83"/>
      <c r="C13" s="84"/>
      <c r="D13" s="81" t="s">
        <v>11</v>
      </c>
      <c r="E13" s="79">
        <v>5707</v>
      </c>
      <c r="F13" s="61">
        <v>5709</v>
      </c>
      <c r="G13" s="59">
        <v>5709</v>
      </c>
      <c r="H13" s="59">
        <f>SUM(H14)</f>
        <v>5673</v>
      </c>
      <c r="I13" s="59">
        <f>SUM(I14)</f>
        <v>5673</v>
      </c>
    </row>
    <row r="14" spans="1:10" ht="26.4" x14ac:dyDescent="0.3">
      <c r="A14" s="82">
        <v>42</v>
      </c>
      <c r="B14" s="83"/>
      <c r="C14" s="84"/>
      <c r="D14" s="81" t="s">
        <v>27</v>
      </c>
      <c r="E14" s="79">
        <v>5707</v>
      </c>
      <c r="F14" s="61">
        <v>5709</v>
      </c>
      <c r="G14" s="59">
        <v>5709</v>
      </c>
      <c r="H14" s="74">
        <v>5673</v>
      </c>
      <c r="I14" s="59">
        <v>5673</v>
      </c>
    </row>
    <row r="15" spans="1:10" ht="25.8" customHeight="1" x14ac:dyDescent="0.3">
      <c r="A15" s="143">
        <v>5</v>
      </c>
      <c r="B15" s="144"/>
      <c r="C15" s="145"/>
      <c r="D15" s="81" t="s">
        <v>15</v>
      </c>
      <c r="E15" s="94">
        <f>SUM(E16)</f>
        <v>59948</v>
      </c>
      <c r="F15" s="61">
        <f>SUM(F16)</f>
        <v>64000</v>
      </c>
      <c r="G15" s="59">
        <f>SUM(G16)</f>
        <v>66230</v>
      </c>
      <c r="H15" s="92">
        <f>SUM(H16)</f>
        <v>25513</v>
      </c>
      <c r="I15" s="92"/>
    </row>
    <row r="16" spans="1:10" ht="30" customHeight="1" x14ac:dyDescent="0.3">
      <c r="A16" s="143">
        <v>54</v>
      </c>
      <c r="B16" s="144"/>
      <c r="C16" s="145"/>
      <c r="D16" s="23" t="s">
        <v>22</v>
      </c>
      <c r="E16" s="94">
        <v>59948</v>
      </c>
      <c r="F16" s="61">
        <v>64000</v>
      </c>
      <c r="G16" s="59">
        <v>66230</v>
      </c>
      <c r="H16" s="92">
        <v>25513</v>
      </c>
      <c r="I16" s="92"/>
    </row>
    <row r="17" spans="1:9" ht="13.95" customHeight="1" x14ac:dyDescent="0.3">
      <c r="A17" s="140" t="s">
        <v>79</v>
      </c>
      <c r="B17" s="140"/>
      <c r="C17" s="140"/>
      <c r="D17" s="80" t="s">
        <v>69</v>
      </c>
      <c r="E17" s="76">
        <f>SUM(E18,E20)</f>
        <v>41618</v>
      </c>
      <c r="F17" s="70">
        <f>SUM(F18,F20)</f>
        <v>46453</v>
      </c>
      <c r="G17" s="71">
        <f>SUM(G18,G20)</f>
        <v>43817</v>
      </c>
      <c r="H17" s="71">
        <f>SUM(H18,H20)</f>
        <v>45000</v>
      </c>
      <c r="I17" s="71">
        <f>SUM(I18,I20)</f>
        <v>45000</v>
      </c>
    </row>
    <row r="18" spans="1:9" x14ac:dyDescent="0.3">
      <c r="A18" s="142">
        <v>3</v>
      </c>
      <c r="B18" s="142"/>
      <c r="C18" s="142"/>
      <c r="D18" s="81" t="s">
        <v>9</v>
      </c>
      <c r="E18" s="79">
        <f>SUM(E19)</f>
        <v>23219</v>
      </c>
      <c r="F18" s="61">
        <v>31190</v>
      </c>
      <c r="G18" s="59">
        <f>SUM(G19:G19)</f>
        <v>29881</v>
      </c>
      <c r="H18" s="59">
        <f>SUM(H19:H19)</f>
        <v>27000</v>
      </c>
      <c r="I18" s="59">
        <f>SUM(I19:I19)</f>
        <v>27000</v>
      </c>
    </row>
    <row r="19" spans="1:9" x14ac:dyDescent="0.3">
      <c r="A19" s="141">
        <v>32</v>
      </c>
      <c r="B19" s="141"/>
      <c r="C19" s="141"/>
      <c r="D19" s="81" t="s">
        <v>20</v>
      </c>
      <c r="E19" s="79">
        <v>23219</v>
      </c>
      <c r="F19" s="61">
        <v>31190</v>
      </c>
      <c r="G19" s="59">
        <v>29881</v>
      </c>
      <c r="H19" s="74">
        <v>27000</v>
      </c>
      <c r="I19" s="74">
        <v>27000</v>
      </c>
    </row>
    <row r="20" spans="1:9" ht="26.4" x14ac:dyDescent="0.3">
      <c r="A20" s="82">
        <v>4</v>
      </c>
      <c r="B20" s="83"/>
      <c r="C20" s="84"/>
      <c r="D20" s="81" t="s">
        <v>11</v>
      </c>
      <c r="E20" s="79">
        <f>SUM(E21)</f>
        <v>18399</v>
      </c>
      <c r="F20" s="61">
        <v>15263</v>
      </c>
      <c r="G20" s="59">
        <f>SUM(G21)</f>
        <v>13936</v>
      </c>
      <c r="H20" s="59">
        <f>SUM(H21)</f>
        <v>18000</v>
      </c>
      <c r="I20" s="59">
        <f>SUM(I21)</f>
        <v>18000</v>
      </c>
    </row>
    <row r="21" spans="1:9" ht="26.4" x14ac:dyDescent="0.3">
      <c r="A21" s="82">
        <v>42</v>
      </c>
      <c r="B21" s="83"/>
      <c r="C21" s="84"/>
      <c r="D21" s="81" t="s">
        <v>27</v>
      </c>
      <c r="E21" s="85">
        <v>18399</v>
      </c>
      <c r="F21" s="63"/>
      <c r="G21" s="59">
        <v>13936</v>
      </c>
      <c r="H21" s="74">
        <v>18000</v>
      </c>
      <c r="I21" s="74">
        <v>18000</v>
      </c>
    </row>
    <row r="22" spans="1:9" ht="13.95" customHeight="1" x14ac:dyDescent="0.3">
      <c r="A22" s="140" t="s">
        <v>79</v>
      </c>
      <c r="B22" s="140"/>
      <c r="C22" s="140"/>
      <c r="D22" s="86" t="s">
        <v>81</v>
      </c>
      <c r="E22" s="76">
        <f>SUM(E23,E25)</f>
        <v>2346</v>
      </c>
      <c r="F22" s="70">
        <v>2655</v>
      </c>
      <c r="G22" s="71">
        <v>2655</v>
      </c>
      <c r="H22" s="71">
        <v>2655</v>
      </c>
      <c r="I22" s="71">
        <v>2655</v>
      </c>
    </row>
    <row r="23" spans="1:9" x14ac:dyDescent="0.3">
      <c r="A23" s="142">
        <v>3</v>
      </c>
      <c r="B23" s="142"/>
      <c r="C23" s="142"/>
      <c r="D23" s="81" t="s">
        <v>9</v>
      </c>
      <c r="E23" s="61">
        <f>SUM(E24)</f>
        <v>2169</v>
      </c>
      <c r="F23" s="61">
        <v>1328</v>
      </c>
      <c r="G23" s="61">
        <v>1328</v>
      </c>
      <c r="H23" s="61">
        <v>1328</v>
      </c>
      <c r="I23" s="61">
        <v>1328</v>
      </c>
    </row>
    <row r="24" spans="1:9" x14ac:dyDescent="0.3">
      <c r="A24" s="141">
        <v>32</v>
      </c>
      <c r="B24" s="141"/>
      <c r="C24" s="141"/>
      <c r="D24" s="81" t="s">
        <v>20</v>
      </c>
      <c r="E24" s="61">
        <v>2169</v>
      </c>
      <c r="F24" s="61">
        <v>1328</v>
      </c>
      <c r="G24" s="61">
        <v>1328</v>
      </c>
      <c r="H24" s="61">
        <v>1328</v>
      </c>
      <c r="I24" s="61">
        <v>1328</v>
      </c>
    </row>
    <row r="25" spans="1:9" ht="26.4" x14ac:dyDescent="0.3">
      <c r="A25" s="143">
        <v>4</v>
      </c>
      <c r="B25" s="144"/>
      <c r="C25" s="145"/>
      <c r="D25" s="81" t="s">
        <v>11</v>
      </c>
      <c r="E25" s="61">
        <v>177</v>
      </c>
      <c r="F25" s="61">
        <v>1327</v>
      </c>
      <c r="G25" s="61">
        <v>1327</v>
      </c>
      <c r="H25" s="61">
        <v>1327</v>
      </c>
      <c r="I25" s="61">
        <v>1327</v>
      </c>
    </row>
    <row r="26" spans="1:9" ht="26.4" x14ac:dyDescent="0.3">
      <c r="A26" s="143">
        <v>42</v>
      </c>
      <c r="B26" s="144"/>
      <c r="C26" s="145"/>
      <c r="D26" s="81" t="s">
        <v>27</v>
      </c>
      <c r="E26" s="61">
        <v>176</v>
      </c>
      <c r="F26" s="61">
        <v>1327</v>
      </c>
      <c r="G26" s="61">
        <v>1327</v>
      </c>
      <c r="H26" s="61">
        <v>1327</v>
      </c>
      <c r="I26" s="61">
        <v>1327</v>
      </c>
    </row>
    <row r="27" spans="1:9" ht="13.95" customHeight="1" x14ac:dyDescent="0.3">
      <c r="A27" s="140" t="s">
        <v>79</v>
      </c>
      <c r="B27" s="140"/>
      <c r="C27" s="140"/>
      <c r="D27" s="86" t="s">
        <v>82</v>
      </c>
      <c r="E27" s="69">
        <f>SUM(E28,E30)</f>
        <v>3098</v>
      </c>
      <c r="F27" s="71">
        <v>3982</v>
      </c>
      <c r="G27" s="71">
        <f>SUM(G28,G30,G32)</f>
        <v>25000</v>
      </c>
      <c r="H27" s="71">
        <v>0</v>
      </c>
      <c r="I27" s="71">
        <v>0</v>
      </c>
    </row>
    <row r="28" spans="1:9" ht="13.95" customHeight="1" x14ac:dyDescent="0.3">
      <c r="A28" s="142">
        <v>3</v>
      </c>
      <c r="B28" s="142"/>
      <c r="C28" s="142"/>
      <c r="D28" s="81" t="s">
        <v>9</v>
      </c>
      <c r="E28" s="61">
        <f>SUM(E29)</f>
        <v>2244</v>
      </c>
      <c r="F28" s="61"/>
      <c r="G28" s="61"/>
      <c r="H28" s="61"/>
      <c r="I28" s="61"/>
    </row>
    <row r="29" spans="1:9" ht="13.95" customHeight="1" x14ac:dyDescent="0.3">
      <c r="A29" s="141">
        <v>32</v>
      </c>
      <c r="B29" s="141"/>
      <c r="C29" s="141"/>
      <c r="D29" s="81" t="s">
        <v>20</v>
      </c>
      <c r="E29" s="61">
        <v>2244</v>
      </c>
      <c r="F29" s="61"/>
      <c r="G29" s="61"/>
      <c r="H29" s="61"/>
      <c r="I29" s="61"/>
    </row>
    <row r="30" spans="1:9" ht="26.4" x14ac:dyDescent="0.3">
      <c r="A30" s="142">
        <v>4</v>
      </c>
      <c r="B30" s="142"/>
      <c r="C30" s="142"/>
      <c r="D30" s="81" t="s">
        <v>11</v>
      </c>
      <c r="E30" s="61">
        <f>SUM(E31)</f>
        <v>854</v>
      </c>
      <c r="F30" s="61">
        <v>3982</v>
      </c>
      <c r="G30" s="61"/>
      <c r="H30" s="61"/>
      <c r="I30" s="61"/>
    </row>
    <row r="31" spans="1:9" ht="26.4" x14ac:dyDescent="0.3">
      <c r="A31" s="141">
        <v>42</v>
      </c>
      <c r="B31" s="141"/>
      <c r="C31" s="141"/>
      <c r="D31" s="81" t="s">
        <v>27</v>
      </c>
      <c r="E31" s="61">
        <v>854</v>
      </c>
      <c r="F31" s="61">
        <v>3982</v>
      </c>
      <c r="G31" s="61"/>
      <c r="H31" s="61"/>
      <c r="I31" s="61"/>
    </row>
    <row r="32" spans="1:9" ht="25.8" customHeight="1" x14ac:dyDescent="0.3">
      <c r="A32" s="143">
        <v>5</v>
      </c>
      <c r="B32" s="144"/>
      <c r="C32" s="145"/>
      <c r="D32" s="81" t="s">
        <v>15</v>
      </c>
      <c r="E32" s="94"/>
      <c r="F32" s="61"/>
      <c r="G32" s="59">
        <f>SUM(G33)</f>
        <v>25000</v>
      </c>
      <c r="H32" s="92"/>
      <c r="I32" s="92"/>
    </row>
    <row r="33" spans="1:9" ht="30" customHeight="1" x14ac:dyDescent="0.3">
      <c r="A33" s="143">
        <v>54</v>
      </c>
      <c r="B33" s="144"/>
      <c r="C33" s="145"/>
      <c r="D33" s="23" t="s">
        <v>22</v>
      </c>
      <c r="E33" s="94"/>
      <c r="F33" s="61"/>
      <c r="G33" s="59">
        <v>25000</v>
      </c>
      <c r="H33" s="92"/>
      <c r="I33" s="92"/>
    </row>
    <row r="34" spans="1:9" ht="13.95" customHeight="1" x14ac:dyDescent="0.3">
      <c r="A34" s="140" t="s">
        <v>79</v>
      </c>
      <c r="B34" s="140"/>
      <c r="C34" s="140"/>
      <c r="D34" s="86" t="s">
        <v>83</v>
      </c>
      <c r="E34" s="76">
        <f>SUM(E35,E37)</f>
        <v>7635</v>
      </c>
      <c r="F34" s="70">
        <v>15940</v>
      </c>
      <c r="G34" s="71">
        <f>SUM(G35,G37)</f>
        <v>16000</v>
      </c>
      <c r="H34" s="71">
        <f>SUM(H35,H37)</f>
        <v>17345</v>
      </c>
      <c r="I34" s="71">
        <f>SUM(I35,I37)</f>
        <v>17345</v>
      </c>
    </row>
    <row r="35" spans="1:9" x14ac:dyDescent="0.3">
      <c r="A35" s="142">
        <v>3</v>
      </c>
      <c r="B35" s="142"/>
      <c r="C35" s="142"/>
      <c r="D35" s="81" t="s">
        <v>9</v>
      </c>
      <c r="E35" s="61">
        <f>SUM(E36:E36)</f>
        <v>4835</v>
      </c>
      <c r="F35" s="61">
        <v>12610</v>
      </c>
      <c r="G35" s="61">
        <f>SUM(G36)</f>
        <v>12670</v>
      </c>
      <c r="H35" s="61">
        <f>SUM(H36)</f>
        <v>13345</v>
      </c>
      <c r="I35" s="61">
        <f>SUM(I36)</f>
        <v>13345</v>
      </c>
    </row>
    <row r="36" spans="1:9" x14ac:dyDescent="0.3">
      <c r="A36" s="141">
        <v>32</v>
      </c>
      <c r="B36" s="141"/>
      <c r="C36" s="141"/>
      <c r="D36" s="81" t="s">
        <v>20</v>
      </c>
      <c r="E36" s="61">
        <v>4835</v>
      </c>
      <c r="F36" s="61">
        <v>12610</v>
      </c>
      <c r="G36" s="61">
        <v>12670</v>
      </c>
      <c r="H36" s="61">
        <v>13345</v>
      </c>
      <c r="I36" s="61">
        <v>13345</v>
      </c>
    </row>
    <row r="37" spans="1:9" ht="26.4" x14ac:dyDescent="0.3">
      <c r="A37" s="82">
        <v>4</v>
      </c>
      <c r="B37" s="83"/>
      <c r="C37" s="84"/>
      <c r="D37" s="81" t="s">
        <v>11</v>
      </c>
      <c r="E37" s="61">
        <f>SUM(E38)</f>
        <v>2800</v>
      </c>
      <c r="F37" s="61">
        <v>3330</v>
      </c>
      <c r="G37" s="61">
        <f>SUM(G38)</f>
        <v>3330</v>
      </c>
      <c r="H37" s="61">
        <f>SUM(H38)</f>
        <v>4000</v>
      </c>
      <c r="I37" s="61">
        <f>SUM(I38)</f>
        <v>4000</v>
      </c>
    </row>
    <row r="38" spans="1:9" ht="26.4" x14ac:dyDescent="0.3">
      <c r="A38" s="82">
        <v>42</v>
      </c>
      <c r="B38" s="83"/>
      <c r="C38" s="84"/>
      <c r="D38" s="81" t="s">
        <v>27</v>
      </c>
      <c r="E38" s="61">
        <v>2800</v>
      </c>
      <c r="F38" s="61">
        <v>3330</v>
      </c>
      <c r="G38" s="61">
        <v>3330</v>
      </c>
      <c r="H38" s="61">
        <v>4000</v>
      </c>
      <c r="I38" s="61">
        <v>4000</v>
      </c>
    </row>
    <row r="39" spans="1:9" ht="25.5" customHeight="1" x14ac:dyDescent="0.3">
      <c r="A39" s="146" t="s">
        <v>79</v>
      </c>
      <c r="B39" s="147"/>
      <c r="C39" s="148"/>
      <c r="D39" s="91" t="s">
        <v>84</v>
      </c>
      <c r="E39" s="76">
        <f>SUM(E40)</f>
        <v>69297</v>
      </c>
      <c r="F39" s="61"/>
      <c r="G39" s="71">
        <f>SUM(G42)</f>
        <v>58386</v>
      </c>
      <c r="H39" s="113">
        <v>0</v>
      </c>
      <c r="I39" s="113">
        <v>0</v>
      </c>
    </row>
    <row r="40" spans="1:9" ht="25.5" customHeight="1" x14ac:dyDescent="0.3">
      <c r="A40" s="88">
        <v>4</v>
      </c>
      <c r="B40" s="93"/>
      <c r="C40" s="90"/>
      <c r="D40" s="81" t="s">
        <v>11</v>
      </c>
      <c r="E40" s="94">
        <v>69297</v>
      </c>
      <c r="F40" s="61"/>
      <c r="G40" s="59"/>
      <c r="H40" s="92"/>
      <c r="I40" s="92"/>
    </row>
    <row r="41" spans="1:9" ht="14.25" customHeight="1" x14ac:dyDescent="0.3">
      <c r="A41" s="95">
        <v>45</v>
      </c>
      <c r="B41" s="89"/>
      <c r="C41" s="90"/>
      <c r="D41" s="81" t="s">
        <v>85</v>
      </c>
      <c r="E41" s="94">
        <v>69297</v>
      </c>
      <c r="F41" s="61"/>
      <c r="G41" s="59"/>
      <c r="H41" s="92"/>
      <c r="I41" s="92"/>
    </row>
    <row r="42" spans="1:9" ht="25.2" customHeight="1" x14ac:dyDescent="0.3">
      <c r="A42" s="143">
        <v>5</v>
      </c>
      <c r="B42" s="144"/>
      <c r="C42" s="145"/>
      <c r="D42" s="81" t="s">
        <v>15</v>
      </c>
      <c r="E42" s="94"/>
      <c r="F42" s="61"/>
      <c r="G42" s="59">
        <f>SUM(G43)</f>
        <v>58386</v>
      </c>
      <c r="H42" s="92"/>
      <c r="I42" s="92"/>
    </row>
    <row r="43" spans="1:9" ht="25.8" customHeight="1" x14ac:dyDescent="0.3">
      <c r="A43" s="143">
        <v>54</v>
      </c>
      <c r="B43" s="144"/>
      <c r="C43" s="145"/>
      <c r="D43" s="23" t="s">
        <v>22</v>
      </c>
      <c r="E43" s="94"/>
      <c r="F43" s="61"/>
      <c r="G43" s="59">
        <v>58386</v>
      </c>
      <c r="H43" s="92"/>
      <c r="I43" s="92"/>
    </row>
    <row r="44" spans="1:9" ht="13.95" customHeight="1" x14ac:dyDescent="0.3">
      <c r="A44" s="140" t="s">
        <v>79</v>
      </c>
      <c r="B44" s="140"/>
      <c r="C44" s="140"/>
      <c r="D44" s="86" t="s">
        <v>86</v>
      </c>
      <c r="E44" s="76"/>
      <c r="F44" s="70">
        <v>48455</v>
      </c>
      <c r="G44" s="71">
        <f>SUM(G45)</f>
        <v>0</v>
      </c>
      <c r="H44" s="71">
        <f>SUM(H45)</f>
        <v>0</v>
      </c>
      <c r="I44" s="71">
        <v>0</v>
      </c>
    </row>
    <row r="45" spans="1:9" ht="26.4" x14ac:dyDescent="0.3">
      <c r="A45" s="142">
        <v>4</v>
      </c>
      <c r="B45" s="142"/>
      <c r="C45" s="142"/>
      <c r="D45" s="81" t="s">
        <v>11</v>
      </c>
      <c r="E45" s="79"/>
      <c r="F45" s="61">
        <v>48455</v>
      </c>
      <c r="G45" s="59"/>
      <c r="H45" s="74"/>
      <c r="I45" s="63"/>
    </row>
    <row r="46" spans="1:9" ht="26.4" x14ac:dyDescent="0.3">
      <c r="A46" s="141">
        <v>42</v>
      </c>
      <c r="B46" s="141"/>
      <c r="C46" s="141"/>
      <c r="D46" s="81" t="s">
        <v>27</v>
      </c>
      <c r="E46" s="79"/>
      <c r="F46" s="61">
        <v>48455</v>
      </c>
      <c r="G46" s="59"/>
      <c r="H46" s="74"/>
      <c r="I46" s="63"/>
    </row>
    <row r="48" spans="1:9" ht="15.6" x14ac:dyDescent="0.3">
      <c r="B48" s="155" t="s">
        <v>108</v>
      </c>
      <c r="C48" s="156"/>
      <c r="D48" s="156"/>
    </row>
    <row r="49" spans="2:6" ht="15.6" x14ac:dyDescent="0.3">
      <c r="B49" s="155" t="s">
        <v>105</v>
      </c>
      <c r="C49" s="156"/>
      <c r="D49" s="156"/>
      <c r="E49" s="72"/>
      <c r="F49" s="72" t="s">
        <v>106</v>
      </c>
    </row>
    <row r="50" spans="2:6" ht="15.6" x14ac:dyDescent="0.3">
      <c r="B50" s="156" t="s">
        <v>109</v>
      </c>
      <c r="C50" s="156"/>
      <c r="D50" s="156"/>
      <c r="E50" s="72"/>
      <c r="F50" s="154" t="s">
        <v>107</v>
      </c>
    </row>
    <row r="51" spans="2:6" x14ac:dyDescent="0.3">
      <c r="B51" s="72" t="s">
        <v>110</v>
      </c>
      <c r="C51" s="72"/>
      <c r="D51" s="72"/>
    </row>
  </sheetData>
  <mergeCells count="35">
    <mergeCell ref="A46:C46"/>
    <mergeCell ref="A15:C15"/>
    <mergeCell ref="A16:C16"/>
    <mergeCell ref="A32:C32"/>
    <mergeCell ref="A33:C33"/>
    <mergeCell ref="A42:C42"/>
    <mergeCell ref="A43:C43"/>
    <mergeCell ref="A34:C34"/>
    <mergeCell ref="A44:C44"/>
    <mergeCell ref="A45:C45"/>
    <mergeCell ref="A35:C35"/>
    <mergeCell ref="A36:C36"/>
    <mergeCell ref="A39:C39"/>
    <mergeCell ref="A27:C27"/>
    <mergeCell ref="A28:C28"/>
    <mergeCell ref="A29:C29"/>
    <mergeCell ref="A30:C30"/>
    <mergeCell ref="A31:C31"/>
    <mergeCell ref="A22:C22"/>
    <mergeCell ref="A23:C23"/>
    <mergeCell ref="A24:C24"/>
    <mergeCell ref="A25:C25"/>
    <mergeCell ref="A26:C26"/>
    <mergeCell ref="A17:C17"/>
    <mergeCell ref="A19:C19"/>
    <mergeCell ref="A8:C8"/>
    <mergeCell ref="A9:C9"/>
    <mergeCell ref="A11:C11"/>
    <mergeCell ref="A10:C10"/>
    <mergeCell ref="A18:C18"/>
    <mergeCell ref="A6:C6"/>
    <mergeCell ref="A7:C7"/>
    <mergeCell ref="A3:I3"/>
    <mergeCell ref="A5:C5"/>
    <mergeCell ref="A1:J1"/>
  </mergeCells>
  <pageMargins left="0.7" right="0.7" top="0.75" bottom="0.75" header="0.3" footer="0.3"/>
  <pageSetup paperSize="9" scale="45" orientation="landscape" r:id="rId1"/>
  <ignoredErrors>
    <ignoredError sqref="G9 E9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2023-11-10T10:12:04Z</cp:lastPrinted>
  <dcterms:created xsi:type="dcterms:W3CDTF">2022-08-12T12:51:27Z</dcterms:created>
  <dcterms:modified xsi:type="dcterms:W3CDTF">2023-11-10T10:19:54Z</dcterms:modified>
</cp:coreProperties>
</file>